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G:\V\VD\ErklärungenKunden\RMI_Templates_Konfliktmaterialien\"/>
    </mc:Choice>
  </mc:AlternateContent>
  <xr:revisionPtr revIDLastSave="0" documentId="13_ncr:1_{0A34EE1E-30BB-49EC-AE1A-148183262E0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3" i="5" l="1"/>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E4" i="8"/>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4" i="5"/>
  <c r="V13" i="5"/>
  <c r="E13" i="5"/>
  <c r="V14" i="5"/>
  <c r="E14" i="5"/>
  <c r="X14" i="5" s="1"/>
  <c r="V15" i="5"/>
  <c r="E15" i="5"/>
  <c r="X15" i="5" s="1"/>
  <c r="V16" i="5"/>
  <c r="E16" i="5"/>
  <c r="V17" i="5"/>
  <c r="E17" i="5"/>
  <c r="X17" i="5" s="1"/>
  <c r="V18" i="5"/>
  <c r="E18" i="5"/>
  <c r="X18" i="5" s="1"/>
  <c r="V19" i="5"/>
  <c r="E19" i="5"/>
  <c r="X19" i="5" s="1"/>
  <c r="V20" i="5"/>
  <c r="E20" i="5"/>
  <c r="V21" i="5"/>
  <c r="E21" i="5"/>
  <c r="X21" i="5" s="1"/>
  <c r="V22" i="5"/>
  <c r="E22" i="5"/>
  <c r="X22" i="5" s="1"/>
  <c r="V23" i="5"/>
  <c r="E23" i="5"/>
  <c r="X23" i="5" s="1"/>
  <c r="V24" i="5"/>
  <c r="E24" i="5"/>
  <c r="X24" i="5" s="1"/>
  <c r="V25" i="5"/>
  <c r="E25" i="5"/>
  <c r="X25" i="5" s="1"/>
  <c r="V26" i="5"/>
  <c r="E26" i="5"/>
  <c r="X26" i="5" s="1"/>
  <c r="V27" i="5"/>
  <c r="E27" i="5"/>
  <c r="X27" i="5" s="1"/>
  <c r="V28" i="5"/>
  <c r="E28" i="5"/>
  <c r="V29" i="5"/>
  <c r="E29" i="5"/>
  <c r="X29" i="5" s="1"/>
  <c r="V30" i="5"/>
  <c r="E30" i="5"/>
  <c r="X30" i="5" s="1"/>
  <c r="V31" i="5"/>
  <c r="E31" i="5"/>
  <c r="X31" i="5" s="1"/>
  <c r="V32" i="5"/>
  <c r="E32" i="5"/>
  <c r="X32" i="5" s="1"/>
  <c r="V33" i="5"/>
  <c r="E33" i="5"/>
  <c r="X33" i="5" s="1"/>
  <c r="V34" i="5"/>
  <c r="E34" i="5"/>
  <c r="X34" i="5" s="1"/>
  <c r="V35" i="5"/>
  <c r="E35" i="5"/>
  <c r="X35" i="5" s="1"/>
  <c r="V36" i="5"/>
  <c r="E36" i="5"/>
  <c r="V37" i="5"/>
  <c r="E37" i="5"/>
  <c r="V38" i="5"/>
  <c r="E38" i="5"/>
  <c r="X38" i="5" s="1"/>
  <c r="V39" i="5"/>
  <c r="E39" i="5"/>
  <c r="X39" i="5" s="1"/>
  <c r="V40" i="5"/>
  <c r="E40" i="5"/>
  <c r="X40" i="5" s="1"/>
  <c r="V41" i="5"/>
  <c r="E41" i="5"/>
  <c r="X41" i="5" s="1"/>
  <c r="V42" i="5"/>
  <c r="E42" i="5"/>
  <c r="X42" i="5" s="1"/>
  <c r="V43" i="5"/>
  <c r="E43" i="5"/>
  <c r="X43" i="5" s="1"/>
  <c r="V44" i="5"/>
  <c r="E44" i="5"/>
  <c r="V45" i="5"/>
  <c r="E45" i="5"/>
  <c r="X45" i="5" s="1"/>
  <c r="V46" i="5"/>
  <c r="E46" i="5"/>
  <c r="X46" i="5" s="1"/>
  <c r="V47" i="5"/>
  <c r="E47" i="5"/>
  <c r="X47" i="5" s="1"/>
  <c r="V48" i="5"/>
  <c r="E48" i="5"/>
  <c r="V49" i="5"/>
  <c r="E49" i="5"/>
  <c r="X49" i="5" s="1"/>
  <c r="V50" i="5"/>
  <c r="E50" i="5"/>
  <c r="X50" i="5" s="1"/>
  <c r="V51" i="5"/>
  <c r="E51" i="5"/>
  <c r="X51" i="5" s="1"/>
  <c r="V52" i="5"/>
  <c r="E52" i="5"/>
  <c r="V53" i="5"/>
  <c r="E53" i="5"/>
  <c r="X53" i="5" s="1"/>
  <c r="V54" i="5"/>
  <c r="E54" i="5"/>
  <c r="X54" i="5" s="1"/>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X66" i="5" s="1"/>
  <c r="V67" i="5"/>
  <c r="E67" i="5"/>
  <c r="X67" i="5" s="1"/>
  <c r="V68" i="5"/>
  <c r="E68" i="5"/>
  <c r="V69" i="5"/>
  <c r="E69" i="5"/>
  <c r="V70" i="5"/>
  <c r="E70" i="5"/>
  <c r="X70" i="5" s="1"/>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V81" i="5"/>
  <c r="E81" i="5"/>
  <c r="X81" i="5" s="1"/>
  <c r="V82" i="5"/>
  <c r="E82" i="5"/>
  <c r="X82" i="5" s="1"/>
  <c r="V83" i="5"/>
  <c r="E83" i="5"/>
  <c r="X83" i="5" s="1"/>
  <c r="V84" i="5"/>
  <c r="E84" i="5"/>
  <c r="X84" i="5" s="1"/>
  <c r="V85" i="5"/>
  <c r="E85" i="5"/>
  <c r="X85" i="5" s="1"/>
  <c r="V86" i="5"/>
  <c r="E86" i="5"/>
  <c r="X86" i="5" s="1"/>
  <c r="V87" i="5"/>
  <c r="E87" i="5"/>
  <c r="X87" i="5" s="1"/>
  <c r="V88" i="5"/>
  <c r="E88" i="5"/>
  <c r="V89" i="5"/>
  <c r="E89" i="5"/>
  <c r="X89" i="5" s="1"/>
  <c r="V90" i="5"/>
  <c r="E90" i="5"/>
  <c r="X90" i="5" s="1"/>
  <c r="V91" i="5"/>
  <c r="E91" i="5"/>
  <c r="X91" i="5" s="1"/>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V117" i="5"/>
  <c r="E117" i="5"/>
  <c r="X117" i="5" s="1"/>
  <c r="V118" i="5"/>
  <c r="E118" i="5"/>
  <c r="X118" i="5" s="1"/>
  <c r="V119" i="5"/>
  <c r="E119" i="5"/>
  <c r="X119" i="5" s="1"/>
  <c r="V120" i="5"/>
  <c r="E120" i="5"/>
  <c r="V121" i="5"/>
  <c r="E121" i="5"/>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X151" i="5" s="1"/>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V242" i="5"/>
  <c r="E242" i="5"/>
  <c r="X242" i="5" s="1"/>
  <c r="V243" i="5"/>
  <c r="E243" i="5"/>
  <c r="X243" i="5" s="1"/>
  <c r="V244" i="5"/>
  <c r="E244" i="5"/>
  <c r="V245" i="5"/>
  <c r="E245" i="5"/>
  <c r="X245" i="5" s="1"/>
  <c r="V246" i="5"/>
  <c r="E246" i="5"/>
  <c r="X246" i="5" s="1"/>
  <c r="V247" i="5"/>
  <c r="E247" i="5"/>
  <c r="X247" i="5" s="1"/>
  <c r="V248" i="5"/>
  <c r="E248" i="5"/>
  <c r="V249" i="5"/>
  <c r="E249" i="5"/>
  <c r="X249" i="5" s="1"/>
  <c r="V250" i="5"/>
  <c r="E250" i="5"/>
  <c r="X250" i="5" s="1"/>
  <c r="V251" i="5"/>
  <c r="E251" i="5"/>
  <c r="X251" i="5" s="1"/>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X262" i="5" s="1"/>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X303" i="5" s="1"/>
  <c r="V304" i="5"/>
  <c r="E304" i="5"/>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V314" i="5"/>
  <c r="E314" i="5"/>
  <c r="X314" i="5" s="1"/>
  <c r="V315" i="5"/>
  <c r="E315" i="5"/>
  <c r="X315" i="5" s="1"/>
  <c r="V316" i="5"/>
  <c r="E316" i="5"/>
  <c r="V317" i="5"/>
  <c r="E317" i="5"/>
  <c r="X317" i="5" s="1"/>
  <c r="V318" i="5"/>
  <c r="E318" i="5"/>
  <c r="X318" i="5" s="1"/>
  <c r="V319" i="5"/>
  <c r="E319" i="5"/>
  <c r="X319" i="5" s="1"/>
  <c r="V320" i="5"/>
  <c r="E320" i="5"/>
  <c r="V321" i="5"/>
  <c r="E321" i="5"/>
  <c r="V322" i="5"/>
  <c r="E322" i="5"/>
  <c r="X322" i="5" s="1"/>
  <c r="V323" i="5"/>
  <c r="E323" i="5"/>
  <c r="X323" i="5" s="1"/>
  <c r="V324" i="5"/>
  <c r="E324" i="5"/>
  <c r="V325" i="5"/>
  <c r="E325" i="5"/>
  <c r="X325" i="5" s="1"/>
  <c r="V326" i="5"/>
  <c r="E326" i="5"/>
  <c r="X326" i="5" s="1"/>
  <c r="V327" i="5"/>
  <c r="E327" i="5"/>
  <c r="X327" i="5" s="1"/>
  <c r="V328" i="5"/>
  <c r="E328" i="5"/>
  <c r="V329" i="5"/>
  <c r="E329" i="5"/>
  <c r="V330" i="5"/>
  <c r="E330" i="5"/>
  <c r="X330" i="5" s="1"/>
  <c r="V331" i="5"/>
  <c r="E331" i="5"/>
  <c r="X331" i="5" s="1"/>
  <c r="V332" i="5"/>
  <c r="E332" i="5"/>
  <c r="X332" i="5" s="1"/>
  <c r="V333" i="5"/>
  <c r="E333" i="5"/>
  <c r="X333" i="5" s="1"/>
  <c r="V334" i="5"/>
  <c r="E334" i="5"/>
  <c r="X334" i="5" s="1"/>
  <c r="V335" i="5"/>
  <c r="E335" i="5"/>
  <c r="X335" i="5" s="1"/>
  <c r="V336" i="5"/>
  <c r="E336" i="5"/>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X355" i="5" s="1"/>
  <c r="V356" i="5"/>
  <c r="E356" i="5"/>
  <c r="V357" i="5"/>
  <c r="E357" i="5"/>
  <c r="V358" i="5"/>
  <c r="E358" i="5"/>
  <c r="X358" i="5" s="1"/>
  <c r="V359" i="5"/>
  <c r="E359" i="5"/>
  <c r="X359" i="5" s="1"/>
  <c r="V360" i="5"/>
  <c r="E360" i="5"/>
  <c r="V361" i="5"/>
  <c r="E361" i="5"/>
  <c r="X361" i="5" s="1"/>
  <c r="V362" i="5"/>
  <c r="E362" i="5"/>
  <c r="X362" i="5" s="1"/>
  <c r="V363" i="5"/>
  <c r="E363" i="5"/>
  <c r="X363" i="5" s="1"/>
  <c r="V364" i="5"/>
  <c r="E364" i="5"/>
  <c r="V365" i="5"/>
  <c r="E365" i="5"/>
  <c r="V366" i="5"/>
  <c r="E366" i="5"/>
  <c r="X366" i="5" s="1"/>
  <c r="V367" i="5"/>
  <c r="E367" i="5"/>
  <c r="X367" i="5" s="1"/>
  <c r="V368" i="5"/>
  <c r="E368" i="5"/>
  <c r="V369" i="5"/>
  <c r="E369" i="5"/>
  <c r="V370" i="5"/>
  <c r="E370" i="5"/>
  <c r="X370" i="5" s="1"/>
  <c r="V371" i="5"/>
  <c r="E371" i="5"/>
  <c r="X371" i="5" s="1"/>
  <c r="V372" i="5"/>
  <c r="E372" i="5"/>
  <c r="X372" i="5" s="1"/>
  <c r="V373" i="5"/>
  <c r="E373" i="5"/>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V437" i="5"/>
  <c r="E437" i="5"/>
  <c r="X437" i="5" s="1"/>
  <c r="V438" i="5"/>
  <c r="E438" i="5"/>
  <c r="X438" i="5" s="1"/>
  <c r="V439" i="5"/>
  <c r="E439" i="5"/>
  <c r="X439" i="5" s="1"/>
  <c r="V440" i="5"/>
  <c r="E440" i="5"/>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V470" i="5"/>
  <c r="E470" i="5"/>
  <c r="X470" i="5" s="1"/>
  <c r="V471" i="5"/>
  <c r="E471" i="5"/>
  <c r="X471" i="5" s="1"/>
  <c r="V472" i="5"/>
  <c r="E472" i="5"/>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V489" i="5"/>
  <c r="E489" i="5"/>
  <c r="X489" i="5" s="1"/>
  <c r="V490" i="5"/>
  <c r="E490" i="5"/>
  <c r="V491" i="5"/>
  <c r="E491" i="5"/>
  <c r="X491" i="5" s="1"/>
  <c r="V492" i="5"/>
  <c r="E492" i="5"/>
  <c r="X492" i="5" s="1"/>
  <c r="V493" i="5"/>
  <c r="E493" i="5"/>
  <c r="V494" i="5"/>
  <c r="E494" i="5"/>
  <c r="X494" i="5" s="1"/>
  <c r="V495" i="5"/>
  <c r="E495" i="5"/>
  <c r="X495" i="5" s="1"/>
  <c r="V496" i="5"/>
  <c r="E496" i="5"/>
  <c r="V497" i="5"/>
  <c r="E497" i="5"/>
  <c r="X497" i="5" s="1"/>
  <c r="V498" i="5"/>
  <c r="E498" i="5"/>
  <c r="X498" i="5" s="1"/>
  <c r="V499" i="5"/>
  <c r="E499" i="5"/>
  <c r="X499" i="5" s="1"/>
  <c r="V500" i="5"/>
  <c r="E500" i="5"/>
  <c r="X500" i="5" s="1"/>
  <c r="V501" i="5"/>
  <c r="E501" i="5"/>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V523" i="5"/>
  <c r="E523" i="5"/>
  <c r="X523" i="5" s="1"/>
  <c r="V524" i="5"/>
  <c r="E524" i="5"/>
  <c r="V525" i="5"/>
  <c r="E525" i="5"/>
  <c r="V526" i="5"/>
  <c r="E526" i="5"/>
  <c r="X526" i="5" s="1"/>
  <c r="V527" i="5"/>
  <c r="E527" i="5"/>
  <c r="X527" i="5" s="1"/>
  <c r="V528" i="5"/>
  <c r="E528" i="5"/>
  <c r="X528" i="5" s="1"/>
  <c r="V529" i="5"/>
  <c r="E529" i="5"/>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X555" i="5" s="1"/>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V586" i="5"/>
  <c r="E586" i="5"/>
  <c r="X586" i="5" s="1"/>
  <c r="V587" i="5"/>
  <c r="E587" i="5"/>
  <c r="X587" i="5" s="1"/>
  <c r="V588" i="5"/>
  <c r="E588" i="5"/>
  <c r="V589" i="5"/>
  <c r="E589" i="5"/>
  <c r="V590" i="5"/>
  <c r="E590" i="5"/>
  <c r="X590" i="5" s="1"/>
  <c r="V591" i="5"/>
  <c r="E591" i="5"/>
  <c r="X591" i="5" s="1"/>
  <c r="V592" i="5"/>
  <c r="E592" i="5"/>
  <c r="V593" i="5"/>
  <c r="E593" i="5"/>
  <c r="X593" i="5" s="1"/>
  <c r="V594" i="5"/>
  <c r="E594" i="5"/>
  <c r="X594" i="5" s="1"/>
  <c r="V595" i="5"/>
  <c r="E595" i="5"/>
  <c r="X595" i="5" s="1"/>
  <c r="V596" i="5"/>
  <c r="E596" i="5"/>
  <c r="V597" i="5"/>
  <c r="E597" i="5"/>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X630" i="5" s="1"/>
  <c r="V631" i="5"/>
  <c r="E631" i="5"/>
  <c r="X631" i="5" s="1"/>
  <c r="V632" i="5"/>
  <c r="E632" i="5"/>
  <c r="V633" i="5"/>
  <c r="E633" i="5"/>
  <c r="X633" i="5" s="1"/>
  <c r="V634" i="5"/>
  <c r="E634" i="5"/>
  <c r="X634" i="5" s="1"/>
  <c r="V635" i="5"/>
  <c r="E635" i="5"/>
  <c r="X635" i="5" s="1"/>
  <c r="V636" i="5"/>
  <c r="E636" i="5"/>
  <c r="X636" i="5" s="1"/>
  <c r="V637" i="5"/>
  <c r="E637" i="5"/>
  <c r="V638" i="5"/>
  <c r="E638" i="5"/>
  <c r="X638" i="5" s="1"/>
  <c r="V639" i="5"/>
  <c r="E639" i="5"/>
  <c r="X639" i="5" s="1"/>
  <c r="V640" i="5"/>
  <c r="E640" i="5"/>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X662" i="5" s="1"/>
  <c r="V663" i="5"/>
  <c r="E663" i="5"/>
  <c r="X663" i="5" s="1"/>
  <c r="V664" i="5"/>
  <c r="E664" i="5"/>
  <c r="V665" i="5"/>
  <c r="E665" i="5"/>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V678" i="5"/>
  <c r="E678" i="5"/>
  <c r="X678" i="5" s="1"/>
  <c r="V679" i="5"/>
  <c r="E679" i="5"/>
  <c r="X679" i="5" s="1"/>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V717" i="5"/>
  <c r="E717" i="5"/>
  <c r="X717" i="5" s="1"/>
  <c r="V718" i="5"/>
  <c r="E718" i="5"/>
  <c r="X718" i="5" s="1"/>
  <c r="V719" i="5"/>
  <c r="E719" i="5"/>
  <c r="X719" i="5" s="1"/>
  <c r="V720" i="5"/>
  <c r="E720" i="5"/>
  <c r="X720" i="5" s="1"/>
  <c r="V721" i="5"/>
  <c r="E721" i="5"/>
  <c r="X721" i="5" s="1"/>
  <c r="V722" i="5"/>
  <c r="E722" i="5"/>
  <c r="X722" i="5" s="1"/>
  <c r="V723" i="5"/>
  <c r="E723" i="5"/>
  <c r="X723" i="5" s="1"/>
  <c r="V724" i="5"/>
  <c r="E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V745" i="5"/>
  <c r="E745" i="5"/>
  <c r="X745" i="5" s="1"/>
  <c r="V746" i="5"/>
  <c r="E746" i="5"/>
  <c r="X746" i="5" s="1"/>
  <c r="V747" i="5"/>
  <c r="E747" i="5"/>
  <c r="X747" i="5" s="1"/>
  <c r="V748" i="5"/>
  <c r="E748" i="5"/>
  <c r="V749" i="5"/>
  <c r="E749" i="5"/>
  <c r="X749" i="5" s="1"/>
  <c r="V750" i="5"/>
  <c r="E750" i="5"/>
  <c r="X750" i="5" s="1"/>
  <c r="V751" i="5"/>
  <c r="E751" i="5"/>
  <c r="X751" i="5" s="1"/>
  <c r="V752" i="5"/>
  <c r="E752" i="5"/>
  <c r="V753" i="5"/>
  <c r="E753" i="5"/>
  <c r="X753" i="5" s="1"/>
  <c r="V754" i="5"/>
  <c r="E754" i="5"/>
  <c r="X754" i="5" s="1"/>
  <c r="V755" i="5"/>
  <c r="E755" i="5"/>
  <c r="X755" i="5" s="1"/>
  <c r="V756" i="5"/>
  <c r="E756" i="5"/>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V854" i="5"/>
  <c r="E854" i="5"/>
  <c r="X854" i="5" s="1"/>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V1113" i="5"/>
  <c r="E1113" i="5"/>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V1142" i="5"/>
  <c r="E1142" i="5"/>
  <c r="X1142" i="5" s="1"/>
  <c r="V1143" i="5"/>
  <c r="E1143" i="5"/>
  <c r="X1143" i="5" s="1"/>
  <c r="V1144" i="5"/>
  <c r="E1144" i="5"/>
  <c r="V1145" i="5"/>
  <c r="E1145" i="5"/>
  <c r="X1145" i="5" s="1"/>
  <c r="V1146" i="5"/>
  <c r="E1146" i="5"/>
  <c r="X1146" i="5" s="1"/>
  <c r="V1147" i="5"/>
  <c r="E1147" i="5"/>
  <c r="X1147" i="5" s="1"/>
  <c r="V1148" i="5"/>
  <c r="E1148" i="5"/>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V1249" i="5"/>
  <c r="E1249" i="5"/>
  <c r="X1249" i="5" s="1"/>
  <c r="V1250" i="5"/>
  <c r="E1250" i="5"/>
  <c r="X1250" i="5" s="1"/>
  <c r="V1251" i="5"/>
  <c r="E1251" i="5"/>
  <c r="X1251" i="5" s="1"/>
  <c r="V1252" i="5"/>
  <c r="E1252" i="5"/>
  <c r="V1253" i="5"/>
  <c r="E1253" i="5"/>
  <c r="V1254" i="5"/>
  <c r="E1254" i="5"/>
  <c r="X1254" i="5" s="1"/>
  <c r="V1255" i="5"/>
  <c r="E1255" i="5"/>
  <c r="X1255" i="5" s="1"/>
  <c r="V1256" i="5"/>
  <c r="E1256" i="5"/>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V1385" i="5"/>
  <c r="E1385" i="5"/>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V1577" i="5"/>
  <c r="E1577" i="5"/>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V1597" i="5"/>
  <c r="E1597" i="5"/>
  <c r="X1597" i="5" s="1"/>
  <c r="V1598" i="5"/>
  <c r="E1598" i="5"/>
  <c r="X1598" i="5" s="1"/>
  <c r="V1599" i="5"/>
  <c r="E1599" i="5"/>
  <c r="X1599" i="5" s="1"/>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V1637" i="5"/>
  <c r="E1637" i="5"/>
  <c r="X1637" i="5" s="1"/>
  <c r="V1638" i="5"/>
  <c r="E1638" i="5"/>
  <c r="X1638" i="5" s="1"/>
  <c r="V1639" i="5"/>
  <c r="E1639" i="5"/>
  <c r="X1639" i="5" s="1"/>
  <c r="V1640" i="5"/>
  <c r="E1640" i="5"/>
  <c r="V1641" i="5"/>
  <c r="E1641" i="5"/>
  <c r="V1642" i="5"/>
  <c r="E1642" i="5"/>
  <c r="X1642" i="5" s="1"/>
  <c r="V1643" i="5"/>
  <c r="E1643" i="5"/>
  <c r="X1643" i="5" s="1"/>
  <c r="V1644" i="5"/>
  <c r="E1644" i="5"/>
  <c r="V1645" i="5"/>
  <c r="E1645" i="5"/>
  <c r="V1646" i="5"/>
  <c r="E1646" i="5"/>
  <c r="X1646" i="5" s="1"/>
  <c r="V1647" i="5"/>
  <c r="E1647" i="5"/>
  <c r="X1647" i="5" s="1"/>
  <c r="V1648" i="5"/>
  <c r="E1648" i="5"/>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V1746" i="5"/>
  <c r="E1746" i="5"/>
  <c r="X1746" i="5" s="1"/>
  <c r="V1747" i="5"/>
  <c r="E1747" i="5"/>
  <c r="X1747" i="5" s="1"/>
  <c r="V1748" i="5"/>
  <c r="E1748" i="5"/>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V2091" i="5"/>
  <c r="E2091" i="5"/>
  <c r="X2091" i="5" s="1"/>
  <c r="V2092" i="5"/>
  <c r="E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V2161" i="5"/>
  <c r="E2161" i="5"/>
  <c r="X2161" i="5" s="1"/>
  <c r="V2162" i="5"/>
  <c r="E2162" i="5"/>
  <c r="X2162" i="5" s="1"/>
  <c r="V2163" i="5"/>
  <c r="E2163" i="5"/>
  <c r="X2163" i="5" s="1"/>
  <c r="V2164" i="5"/>
  <c r="E2164" i="5"/>
  <c r="V2165" i="5"/>
  <c r="E2165" i="5"/>
  <c r="V2166" i="5"/>
  <c r="E2166" i="5"/>
  <c r="X2166" i="5" s="1"/>
  <c r="V2167" i="5"/>
  <c r="E2167" i="5"/>
  <c r="X2167" i="5" s="1"/>
  <c r="V2168" i="5"/>
  <c r="E2168" i="5"/>
  <c r="V2169" i="5"/>
  <c r="E2169" i="5"/>
  <c r="X2169" i="5" s="1"/>
  <c r="V2170" i="5"/>
  <c r="E2170" i="5"/>
  <c r="X2170" i="5" s="1"/>
  <c r="V2171" i="5"/>
  <c r="E2171" i="5"/>
  <c r="X2171" i="5" s="1"/>
  <c r="V2172" i="5"/>
  <c r="E2172" i="5"/>
  <c r="V2173" i="5"/>
  <c r="E2173" i="5"/>
  <c r="V2174" i="5"/>
  <c r="E2174" i="5"/>
  <c r="X2174" i="5" s="1"/>
  <c r="V2175" i="5"/>
  <c r="E2175" i="5"/>
  <c r="X2175" i="5" s="1"/>
  <c r="V2176" i="5"/>
  <c r="E2176" i="5"/>
  <c r="V2177" i="5"/>
  <c r="E2177" i="5"/>
  <c r="X2177" i="5" s="1"/>
  <c r="V2178" i="5"/>
  <c r="E2178" i="5"/>
  <c r="X2178" i="5" s="1"/>
  <c r="V2179" i="5"/>
  <c r="E2179" i="5"/>
  <c r="X2179" i="5" s="1"/>
  <c r="V2180" i="5"/>
  <c r="E2180" i="5"/>
  <c r="V2181" i="5"/>
  <c r="E2181" i="5"/>
  <c r="V2182" i="5"/>
  <c r="E2182" i="5"/>
  <c r="X2182" i="5" s="1"/>
  <c r="V2183" i="5"/>
  <c r="E2183" i="5"/>
  <c r="X2183" i="5" s="1"/>
  <c r="V2184" i="5"/>
  <c r="E2184" i="5"/>
  <c r="V2185" i="5"/>
  <c r="E2185" i="5"/>
  <c r="X2185" i="5" s="1"/>
  <c r="V2186" i="5"/>
  <c r="E2186" i="5"/>
  <c r="X2186" i="5" s="1"/>
  <c r="V2187" i="5"/>
  <c r="E2187" i="5"/>
  <c r="X2187" i="5" s="1"/>
  <c r="V2188" i="5"/>
  <c r="E2188" i="5"/>
  <c r="V2189" i="5"/>
  <c r="E2189" i="5"/>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V2269" i="5"/>
  <c r="E2269" i="5"/>
  <c r="V2270" i="5"/>
  <c r="E2270" i="5"/>
  <c r="X2270" i="5" s="1"/>
  <c r="V2271" i="5"/>
  <c r="E2271" i="5"/>
  <c r="X2271" i="5" s="1"/>
  <c r="V2272" i="5"/>
  <c r="E2272" i="5"/>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V2473" i="5"/>
  <c r="E2473" i="5"/>
  <c r="X2473" i="5" s="1"/>
  <c r="V2474" i="5"/>
  <c r="E2474" i="5"/>
  <c r="X2474" i="5" s="1"/>
  <c r="V2475" i="5"/>
  <c r="E2475" i="5"/>
  <c r="X2475" i="5" s="1"/>
  <c r="V2476" i="5"/>
  <c r="E2476" i="5"/>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c r="H14" i="6" s="1"/>
  <c r="H13" i="6"/>
  <c r="B12" i="6"/>
  <c r="G12" i="6"/>
  <c r="H12" i="6" s="1"/>
  <c r="D12" i="6" s="1"/>
  <c r="B11" i="6"/>
  <c r="G11" i="6"/>
  <c r="H11" i="6" s="1"/>
  <c r="D11" i="6" s="1"/>
  <c r="G9" i="6"/>
  <c r="H9" i="6" s="1"/>
  <c r="D9" i="6" s="1"/>
  <c r="B8" i="6"/>
  <c r="G8" i="6" s="1"/>
  <c r="H8" i="6" s="1"/>
  <c r="D8" i="6" s="1"/>
  <c r="B7" i="6"/>
  <c r="G7" i="6" s="1"/>
  <c r="H7" i="6" s="1"/>
  <c r="D7" i="6" s="1"/>
  <c r="B6" i="6"/>
  <c r="G6" i="6" s="1"/>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P38" i="4"/>
  <c r="P37" i="4"/>
  <c r="Q37" i="4" s="1"/>
  <c r="P35" i="4"/>
  <c r="P34" i="4"/>
  <c r="P33" i="4"/>
  <c r="P32" i="4"/>
  <c r="P31" i="4"/>
  <c r="Q31" i="4" s="1"/>
  <c r="P29" i="4"/>
  <c r="B29" i="4" s="1"/>
  <c r="B35" i="4" s="1"/>
  <c r="A22" i="6" s="1"/>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36" i="5"/>
  <c r="X52" i="5"/>
  <c r="X60" i="5"/>
  <c r="X68"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6" i="5"/>
  <c r="X1984" i="5"/>
  <c r="X1992" i="5"/>
  <c r="X2000" i="5"/>
  <c r="X2008" i="5"/>
  <c r="X2024" i="5"/>
  <c r="X2032" i="5"/>
  <c r="X2040"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B22" i="6"/>
  <c r="F27" i="6"/>
  <c r="F2442" i="5"/>
  <c r="J2442" i="5"/>
  <c r="I2442" i="5"/>
  <c r="H2442" i="5"/>
  <c r="AB2460" i="5"/>
  <c r="F2497" i="5"/>
  <c r="R2497" i="5"/>
  <c r="J2497" i="5"/>
  <c r="I2497" i="5"/>
  <c r="H2497" i="5"/>
  <c r="S2501" i="5"/>
  <c r="F64" i="6"/>
  <c r="G5" i="6"/>
  <c r="H5"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H1959" i="5"/>
  <c r="R987" i="5"/>
  <c r="R2069" i="5"/>
  <c r="I1959" i="5"/>
  <c r="X1272" i="5"/>
  <c r="H2069" i="5"/>
  <c r="J1959" i="5"/>
  <c r="R1959" i="5"/>
  <c r="I678" i="5"/>
  <c r="H678" i="5"/>
  <c r="J987" i="5"/>
  <c r="S606" i="5"/>
  <c r="S610" i="5"/>
  <c r="X520" i="5"/>
  <c r="X456" i="5"/>
  <c r="S598" i="5"/>
  <c r="X376" i="5"/>
  <c r="X37" i="5"/>
  <c r="X504" i="5"/>
  <c r="X121" i="5"/>
  <c r="X360" i="5"/>
  <c r="X488" i="5"/>
  <c r="S532" i="5"/>
  <c r="X336" i="5"/>
  <c r="X356" i="5"/>
  <c r="S356" i="5"/>
  <c r="X20" i="5"/>
  <c r="X329" i="5"/>
  <c r="X241" i="5"/>
  <c r="S343" i="5"/>
  <c r="X217" i="5"/>
  <c r="X369" i="5"/>
  <c r="S315" i="5"/>
  <c r="X96" i="5"/>
  <c r="X48" i="5"/>
  <c r="X253" i="5"/>
  <c r="X373" i="5"/>
  <c r="X357" i="5"/>
  <c r="S357" i="5"/>
  <c r="S383" i="5"/>
  <c r="X313" i="5"/>
  <c r="X92" i="5"/>
  <c r="X76" i="5"/>
  <c r="X44" i="5"/>
  <c r="X345" i="5"/>
  <c r="X321" i="5"/>
  <c r="B32" i="6"/>
  <c r="G32" i="6" s="1"/>
  <c r="H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2213"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s="1"/>
  <c r="H41" i="6" s="1"/>
  <c r="D41" i="6" s="1"/>
  <c r="B31" i="6"/>
  <c r="G31" i="6"/>
  <c r="J306" i="5"/>
  <c r="J2417" i="5"/>
  <c r="J2160" i="5"/>
  <c r="F1876" i="5"/>
  <c r="X1801" i="5"/>
  <c r="R1770" i="5"/>
  <c r="R1700" i="5"/>
  <c r="X1577" i="5"/>
  <c r="I1696" i="5"/>
  <c r="I1672" i="5"/>
  <c r="F1126" i="5"/>
  <c r="F875" i="5"/>
  <c r="R888" i="5"/>
  <c r="F783" i="5"/>
  <c r="R757" i="5"/>
  <c r="I588" i="5"/>
  <c r="R431" i="5"/>
  <c r="J435" i="5"/>
  <c r="F102"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H67" i="6" s="1"/>
  <c r="B52" i="6"/>
  <c r="G52" i="6"/>
  <c r="H52" i="6" s="1"/>
  <c r="D52" i="6" s="1"/>
  <c r="B37" i="6"/>
  <c r="G37" i="6" s="1"/>
  <c r="H37" i="6" s="1"/>
  <c r="B42" i="6"/>
  <c r="G42" i="6" s="1"/>
  <c r="B40" i="6"/>
  <c r="G40" i="6" s="1"/>
  <c r="B50" i="6"/>
  <c r="G50" i="6" s="1"/>
  <c r="B25" i="6"/>
  <c r="G25" i="6" s="1"/>
  <c r="B35" i="6"/>
  <c r="G35" i="6" s="1"/>
  <c r="B39" i="6"/>
  <c r="G39" i="6" s="1"/>
  <c r="F24" i="6"/>
  <c r="B44" i="6"/>
  <c r="G44" i="6" s="1"/>
  <c r="H44" i="6" s="1"/>
  <c r="D44" i="6" s="1"/>
  <c r="B49" i="6"/>
  <c r="G49" i="6" s="1"/>
  <c r="B34" i="6"/>
  <c r="G34" i="6" s="1"/>
  <c r="B29" i="6"/>
  <c r="G29" i="6"/>
  <c r="B24" i="6"/>
  <c r="G24" i="6" s="1"/>
  <c r="H24" i="6" s="1"/>
  <c r="D24" i="6" s="1"/>
  <c r="G19" i="6"/>
  <c r="H19" i="6" s="1"/>
  <c r="F2426" i="5"/>
  <c r="R2426" i="5"/>
  <c r="J2426" i="5"/>
  <c r="I2426" i="5"/>
  <c r="H2426" i="5"/>
  <c r="D5" i="6"/>
  <c r="F2446" i="5"/>
  <c r="H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B36" i="6"/>
  <c r="G36" i="6"/>
  <c r="G20" i="6"/>
  <c r="B45" i="6"/>
  <c r="G45" i="6" s="1"/>
  <c r="D17" i="6"/>
  <c r="H2439" i="5"/>
  <c r="F2439" i="5"/>
  <c r="R2439" i="5"/>
  <c r="J2439" i="5"/>
  <c r="I2439" i="5"/>
  <c r="F2414" i="5"/>
  <c r="R2414" i="5"/>
  <c r="J2414" i="5"/>
  <c r="I2414" i="5"/>
  <c r="H2414" i="5"/>
  <c r="J2448" i="5"/>
  <c r="F2448" i="5"/>
  <c r="X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1" i="6"/>
  <c r="F36" i="6"/>
  <c r="H36" i="6"/>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F47" i="6"/>
  <c r="H47" i="6" s="1"/>
  <c r="D47" i="6" s="1"/>
  <c r="F37" i="6"/>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H39" i="6" s="1"/>
  <c r="D39" i="6" s="1"/>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S599" i="5"/>
  <c r="X140" i="5"/>
  <c r="X493" i="5"/>
  <c r="S611" i="5"/>
  <c r="X220" i="5"/>
  <c r="S601" i="5"/>
  <c r="X340" i="5"/>
  <c r="X472" i="5"/>
  <c r="X152" i="5"/>
  <c r="X180" i="5"/>
  <c r="X232" i="5"/>
  <c r="X264" i="5"/>
  <c r="X296" i="5"/>
  <c r="X192" i="5"/>
  <c r="X176" i="5"/>
  <c r="X522" i="5"/>
  <c r="X244" i="5"/>
  <c r="X276" i="5"/>
  <c r="X596" i="5"/>
  <c r="X524" i="5"/>
  <c r="X496" i="5"/>
  <c r="X320" i="5"/>
  <c r="X212" i="5"/>
  <c r="X188" i="5"/>
  <c r="X565" i="5"/>
  <c r="X328" i="5"/>
  <c r="X204" i="5"/>
  <c r="X600" i="5"/>
  <c r="S600" i="5"/>
  <c r="X365" i="5"/>
  <c r="X108" i="5"/>
  <c r="X112" i="5"/>
  <c r="X569" i="5"/>
  <c r="X168" i="5"/>
  <c r="X164" i="5"/>
  <c r="X553" i="5"/>
  <c r="X308" i="5"/>
  <c r="X200" i="5"/>
  <c r="X316" i="5"/>
  <c r="X144" i="5"/>
  <c r="X208" i="5"/>
  <c r="S382" i="5"/>
  <c r="X224" i="5"/>
  <c r="X256" i="5"/>
  <c r="X288" i="5"/>
  <c r="X525" i="5"/>
  <c r="X490" i="5"/>
  <c r="X116" i="5"/>
  <c r="X236" i="5"/>
  <c r="X268" i="5"/>
  <c r="X300" i="5"/>
  <c r="X469" i="5"/>
  <c r="X529" i="5"/>
  <c r="X297" i="5"/>
  <c r="X592" i="5"/>
  <c r="S533" i="5"/>
  <c r="X485" i="5"/>
  <c r="X148" i="5"/>
  <c r="X609" i="5"/>
  <c r="X216" i="5"/>
  <c r="S355" i="5"/>
  <c r="X541" i="5"/>
  <c r="X588" i="5"/>
  <c r="S602" i="5"/>
  <c r="X312" i="5"/>
  <c r="X156" i="5"/>
  <c r="X124" i="5"/>
  <c r="S603" i="5"/>
  <c r="X248" i="5"/>
  <c r="X280" i="5"/>
  <c r="X477" i="5"/>
  <c r="X184" i="5"/>
  <c r="X104" i="5"/>
  <c r="X228" i="5"/>
  <c r="X260" i="5"/>
  <c r="X292" i="5"/>
  <c r="S605" i="5"/>
  <c r="X189" i="5"/>
  <c r="X128" i="5"/>
  <c r="X172" i="5"/>
  <c r="S607" i="5"/>
  <c r="X501" i="5"/>
  <c r="X473" i="5"/>
  <c r="X132" i="5"/>
  <c r="X324" i="5"/>
  <c r="X576" i="5"/>
  <c r="X580" i="5"/>
  <c r="X556" i="5"/>
  <c r="S314" i="5"/>
  <c r="X136" i="5"/>
  <c r="X160" i="5"/>
  <c r="X460" i="5"/>
  <c r="X196" i="5"/>
  <c r="X240" i="5"/>
  <c r="X272" i="5"/>
  <c r="X585" i="5"/>
  <c r="X120" i="5"/>
  <c r="X252" i="5"/>
  <c r="X284" i="5"/>
  <c r="X261" i="5"/>
  <c r="X608" i="5"/>
  <c r="X265" i="5"/>
  <c r="AB14" i="5"/>
  <c r="AB17" i="5"/>
  <c r="AB16" i="5"/>
  <c r="AB13" i="5"/>
  <c r="AB15" i="5"/>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s="1"/>
  <c r="R16" i="5"/>
  <c r="I16" i="5"/>
  <c r="H16" i="5"/>
  <c r="J16" i="5"/>
  <c r="F16" i="5"/>
  <c r="H13" i="5"/>
  <c r="R13" i="5"/>
  <c r="J13" i="5"/>
  <c r="I13" i="5"/>
  <c r="F13" i="5"/>
  <c r="H17" i="5"/>
  <c r="I17" i="5"/>
  <c r="J17" i="5"/>
  <c r="R17" i="5"/>
  <c r="F17" i="5"/>
  <c r="G66" i="6"/>
  <c r="G67" i="6"/>
  <c r="G65" i="6"/>
  <c r="H15" i="5"/>
  <c r="J15" i="5"/>
  <c r="I15" i="5"/>
  <c r="F15" i="5"/>
  <c r="R15" i="5"/>
  <c r="I14" i="5"/>
  <c r="R14" i="5"/>
  <c r="J14" i="5"/>
  <c r="H14" i="5"/>
  <c r="F14" i="5"/>
  <c r="X13" i="5"/>
  <c r="X16" i="5"/>
  <c r="S17" i="5"/>
  <c r="S16" i="5"/>
  <c r="S15" i="5"/>
  <c r="S13" i="5"/>
  <c r="S14" i="5"/>
  <c r="G64" i="6" a="1"/>
  <c r="B32" i="4" l="1"/>
  <c r="A19" i="6" s="1"/>
  <c r="B70" i="4"/>
  <c r="A51" i="6" s="1"/>
  <c r="B53" i="4"/>
  <c r="A37" i="6" s="1"/>
  <c r="A27" i="6"/>
  <c r="B59" i="4"/>
  <c r="A42" i="6" s="1"/>
  <c r="C17" i="6"/>
  <c r="H20" i="6"/>
  <c r="D20" i="6" s="1"/>
  <c r="C11" i="6"/>
  <c r="D14" i="6"/>
  <c r="K65" i="6"/>
  <c r="D67" i="6"/>
  <c r="C67" i="6"/>
  <c r="B67" i="4"/>
  <c r="A48" i="6" s="1"/>
  <c r="B89" i="4"/>
  <c r="A63" i="6" s="1"/>
  <c r="B37" i="4"/>
  <c r="A23" i="6" s="1"/>
  <c r="B83" i="4"/>
  <c r="A59" i="6" s="1"/>
  <c r="B43" i="4"/>
  <c r="A28" i="6" s="1"/>
  <c r="B77" i="4"/>
  <c r="A55" i="6" s="1"/>
  <c r="B61" i="4"/>
  <c r="A43" i="6" s="1"/>
  <c r="B49" i="4"/>
  <c r="A33" i="6" s="1"/>
  <c r="B79" i="4"/>
  <c r="A57" i="6" s="1"/>
  <c r="B85" i="4"/>
  <c r="A60" i="6" s="1"/>
  <c r="B55" i="4"/>
  <c r="A38" i="6" s="1"/>
  <c r="B31" i="4"/>
  <c r="A18" i="6" s="1"/>
  <c r="B87" i="4"/>
  <c r="A62" i="6" s="1"/>
  <c r="B75" i="4"/>
  <c r="A54" i="6" s="1"/>
  <c r="B81" i="4"/>
  <c r="A58" i="6" s="1"/>
  <c r="H51" i="6"/>
  <c r="D51" i="6" s="1"/>
  <c r="A25" i="6"/>
  <c r="B57" i="4"/>
  <c r="A40" i="6" s="1"/>
  <c r="B51" i="4"/>
  <c r="A35" i="6" s="1"/>
  <c r="B63" i="4"/>
  <c r="A45" i="6" s="1"/>
  <c r="B69" i="4"/>
  <c r="A50" i="6" s="1"/>
  <c r="D37" i="6"/>
  <c r="C37" i="6"/>
  <c r="D15" i="6"/>
  <c r="K66" i="6"/>
  <c r="D22" i="6"/>
  <c r="K68" i="6"/>
  <c r="D19" i="6"/>
  <c r="C19" i="6"/>
  <c r="C32" i="6"/>
  <c r="D32" i="6"/>
  <c r="D16" i="6"/>
  <c r="K67" i="6"/>
  <c r="F34" i="6"/>
  <c r="H34" i="6" s="1"/>
  <c r="D34" i="6" s="1"/>
  <c r="C36" i="6"/>
  <c r="C34" i="6"/>
  <c r="C16" i="6"/>
  <c r="C49" i="6"/>
  <c r="C47" i="6"/>
  <c r="C22" i="6"/>
  <c r="C41" i="6"/>
  <c r="C31" i="6"/>
  <c r="C39" i="6"/>
  <c r="C15" i="6"/>
  <c r="C24" i="6"/>
  <c r="C68" i="6"/>
  <c r="C14" i="6"/>
  <c r="C29" i="6"/>
  <c r="H26" i="6"/>
  <c r="F49" i="6"/>
  <c r="H49" i="6" s="1"/>
  <c r="D49" i="6" s="1"/>
  <c r="F46" i="6"/>
  <c r="H46" i="6" s="1"/>
  <c r="D46" i="6" s="1"/>
  <c r="C52" i="6"/>
  <c r="C51" i="6"/>
  <c r="C21" i="6"/>
  <c r="F25" i="6"/>
  <c r="F65" i="6"/>
  <c r="C20" i="6"/>
  <c r="C44" i="6"/>
  <c r="C42" i="6"/>
  <c r="C27" i="6"/>
  <c r="C12" i="6"/>
  <c r="C4" i="6"/>
  <c r="H6" i="6"/>
  <c r="D6" i="6" s="1"/>
  <c r="B52" i="4"/>
  <c r="A36" i="6" s="1"/>
  <c r="A26" i="6"/>
  <c r="D55" i="4"/>
  <c r="B64" i="4"/>
  <c r="A46" i="6" s="1"/>
  <c r="B71" i="4"/>
  <c r="A52" i="6" s="1"/>
  <c r="C9" i="6"/>
  <c r="C7" i="6"/>
  <c r="C8" i="6"/>
  <c r="A15" i="6"/>
  <c r="B33" i="4"/>
  <c r="A20" i="6" s="1"/>
  <c r="D74" i="4"/>
  <c r="D61" i="4"/>
  <c r="G49" i="4"/>
  <c r="G55" i="4"/>
  <c r="F69" i="6"/>
  <c r="C69" i="6" s="1"/>
  <c r="G69" i="6" a="1"/>
  <c r="G69" i="6" s="1"/>
  <c r="H69" i="6" s="1"/>
  <c r="D49" i="4"/>
  <c r="D31" i="4"/>
  <c r="D67" i="4"/>
  <c r="D37" i="4"/>
  <c r="A17" i="6"/>
  <c r="D4" i="5"/>
  <c r="B34" i="4"/>
  <c r="A21" i="6" s="1"/>
  <c r="Q4" i="5"/>
  <c r="G64" i="6"/>
  <c r="G43" i="4"/>
  <c r="G37" i="4"/>
  <c r="G67" i="4"/>
  <c r="G74" i="4"/>
  <c r="G61" i="4"/>
  <c r="B56" i="4"/>
  <c r="A39" i="6" s="1"/>
  <c r="A24" i="6"/>
  <c r="B68" i="4"/>
  <c r="A49" i="6" s="1"/>
  <c r="B62" i="4"/>
  <c r="A44" i="6" s="1"/>
  <c r="C2" i="6" l="1"/>
  <c r="H65" i="6"/>
  <c r="B2" i="6"/>
  <c r="D26" i="6"/>
  <c r="C26" i="6"/>
  <c r="F30" i="6"/>
  <c r="H30" i="6" s="1"/>
  <c r="F45" i="6"/>
  <c r="H45" i="6" s="1"/>
  <c r="H25" i="6"/>
  <c r="F40" i="6"/>
  <c r="H40" i="6" s="1"/>
  <c r="F35" i="6"/>
  <c r="H35" i="6" s="1"/>
  <c r="F66" i="6"/>
  <c r="H66" i="6" s="1"/>
  <c r="F50" i="6"/>
  <c r="H50" i="6" s="1"/>
  <c r="F54" i="6"/>
  <c r="C46" i="6"/>
  <c r="C6" i="6"/>
  <c r="B64" i="6"/>
  <c r="H64" i="6"/>
  <c r="D40" i="6" l="1"/>
  <c r="C40" i="6"/>
  <c r="D25" i="6"/>
  <c r="C25" i="6"/>
  <c r="D45" i="6"/>
  <c r="C45" i="6"/>
  <c r="D30" i="6"/>
  <c r="C30" i="6"/>
  <c r="F62" i="6"/>
  <c r="H62" i="6" s="1"/>
  <c r="F59" i="6"/>
  <c r="H59" i="6" s="1"/>
  <c r="F58" i="6"/>
  <c r="H58" i="6" s="1"/>
  <c r="F55" i="6"/>
  <c r="F60" i="6"/>
  <c r="H60" i="6" s="1"/>
  <c r="F57" i="6"/>
  <c r="H57" i="6" s="1"/>
  <c r="H54" i="6"/>
  <c r="F63" i="6"/>
  <c r="H63" i="6" s="1"/>
  <c r="D50" i="6"/>
  <c r="C50" i="6"/>
  <c r="D66" i="6"/>
  <c r="C66" i="6"/>
  <c r="D35" i="6"/>
  <c r="C35" i="6"/>
  <c r="D65" i="6"/>
  <c r="C65" i="6"/>
  <c r="C64" i="6"/>
  <c r="D64" i="6"/>
  <c r="D63" i="6" l="1"/>
  <c r="C63" i="6"/>
  <c r="C57" i="6"/>
  <c r="D57" i="6"/>
  <c r="D60" i="6"/>
  <c r="C60" i="6"/>
  <c r="D54" i="6"/>
  <c r="C54" i="6"/>
  <c r="F56" i="6"/>
  <c r="H56" i="6" s="1"/>
  <c r="H55" i="6"/>
  <c r="D58" i="6"/>
  <c r="C58" i="6"/>
  <c r="D59" i="6"/>
  <c r="C59"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<sst xmlns="http://schemas.openxmlformats.org/spreadsheetml/2006/main" count="22412" uniqueCount="15815">
  <si>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</si>
  <si>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</si>
  <si>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</si>
  <si>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</si>
  <si>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</si>
  <si>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</si>
  <si>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</si>
  <si>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</si>
  <si>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</si>
  <si>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</si>
  <si>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</si>
  <si>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</si>
  <si>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</si>
  <si>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</si>
  <si>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</si>
  <si>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</si>
  <si>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</si>
  <si>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</si>
  <si>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</si>
  <si>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</si>
  <si>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</si>
  <si>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</si>
  <si>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</si>
  <si>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</si>
  <si>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</si>
  <si>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</si>
  <si>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</si>
  <si>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</si>
  <si>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</si>
  <si>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</si>
  <si>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</si>
  <si>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</si>
  <si>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</si>
  <si>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</si>
  <si>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</si>
  <si>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</si>
  <si>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</si>
  <si>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</si>
  <si>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</si>
  <si>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</si>
  <si>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</si>
  <si>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</si>
  <si>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</si>
  <si>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</si>
  <si>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</si>
  <si>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</si>
  <si>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</si>
  <si>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</si>
  <si>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</si>
  <si>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</si>
  <si>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</si>
  <si>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</si>
  <si>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</si>
  <si>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</si>
  <si>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</si>
  <si>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</si>
  <si>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</si>
  <si>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</si>
  <si>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</si>
  <si>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</si>
  <si>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</si>
  <si>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</si>
  <si>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</si>
  <si>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</si>
  <si>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</si>
  <si>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</si>
  <si>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</si>
  <si>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</si>
  <si>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</si>
  <si>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</si>
  <si>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</si>
  <si>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</si>
  <si>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</si>
  <si>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</si>
  <si>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</si>
  <si>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</si>
  <si>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</si>
  <si>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</si>
  <si>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</si>
  <si>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</si>
  <si>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</si>
  <si>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</si>
  <si>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</si>
  <si>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</si>
  <si>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</si>
  <si>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</si>
  <si>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</si>
  <si>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</si>
  <si>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</si>
  <si>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</si>
  <si>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</si>
  <si>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</si>
  <si>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</si>
  <si>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</si>
  <si>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</si>
  <si>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</si>
  <si>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</si>
  <si>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</si>
  <si>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</si>
  <si>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</si>
  <si>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</si>
  <si>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</si>
  <si>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</si>
  <si>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</si>
  <si>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</si>
  <si>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</si>
  <si>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</si>
  <si>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</si>
  <si>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</si>
  <si>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</si>
  <si>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</si>
  <si>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</si>
  <si>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</si>
  <si>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</si>
  <si>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</si>
  <si>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</si>
  <si>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</si>
  <si>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</si>
  <si>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</si>
  <si>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</si>
  <si>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</si>
  <si>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</si>
  <si>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</si>
  <si>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</si>
  <si>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</si>
  <si>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</si>
  <si>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</si>
  <si>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</si>
  <si>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</si>
  <si>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</si>
  <si>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</si>
  <si>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</si>
  <si>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</si>
  <si>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</si>
  <si>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</si>
  <si>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</si>
  <si>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</si>
  <si>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</si>
  <si>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</si>
  <si>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</si>
  <si>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</si>
  <si>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</si>
  <si>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</si>
  <si>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</si>
  <si>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</si>
  <si>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</si>
  <si>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</si>
  <si>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</si>
  <si>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</si>
  <si>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</si>
  <si>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</si>
  <si>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</si>
  <si>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</si>
  <si>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</si>
  <si>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</si>
  <si>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</si>
  <si>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</si>
  <si>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</si>
  <si>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</si>
  <si>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</si>
  <si>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</si>
  <si>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</si>
  <si>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</si>
  <si>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</si>
  <si>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</si>
  <si>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</si>
  <si>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</si>
  <si>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</si>
  <si>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</si>
  <si>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</si>
  <si>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</si>
  <si>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</si>
  <si>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</si>
  <si>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</si>
  <si>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</si>
  <si>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</si>
  <si>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</si>
  <si>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</si>
  <si>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</si>
  <si>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</si>
  <si>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</si>
  <si>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</si>
  <si>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</si>
  <si>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</si>
  <si>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</si>
  <si>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</si>
  <si>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</si>
  <si>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</si>
  <si>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</si>
  <si>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</si>
  <si>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</si>
  <si>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</si>
  <si>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</si>
  <si>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</si>
  <si>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</si>
  <si>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</si>
  <si>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</si>
  <si>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</si>
  <si>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</si>
  <si>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</si>
  <si>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</si>
  <si>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</si>
  <si>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</si>
  <si>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</si>
  <si>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</si>
  <si>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</si>
  <si>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</si>
  <si>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</si>
  <si>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</si>
  <si>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</si>
  <si>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</si>
  <si>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</si>
  <si>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</si>
  <si>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</si>
  <si>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</si>
  <si>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</si>
  <si>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</si>
  <si>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</si>
  <si>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</si>
  <si>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</si>
  <si>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</si>
  <si>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</si>
  <si>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</si>
  <si>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</si>
  <si>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</si>
  <si>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</si>
  <si>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</si>
  <si>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</si>
  <si>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</si>
  <si>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</si>
  <si>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</si>
  <si>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</si>
  <si>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</si>
  <si>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</si>
  <si>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</si>
  <si>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</si>
  <si>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</si>
  <si>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</si>
  <si>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</si>
  <si>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</si>
  <si>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</si>
  <si>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</si>
  <si>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</si>
  <si>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</si>
  <si>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</si>
  <si>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</si>
  <si>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</si>
  <si>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</si>
  <si>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</si>
  <si>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</si>
  <si>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</si>
  <si>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</si>
  <si>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</si>
  <si>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</si>
  <si>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</si>
  <si>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</si>
  <si>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</si>
  <si>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</si>
  <si>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</si>
  <si>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</si>
  <si>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</si>
  <si>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</si>
  <si>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</si>
  <si>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</si>
  <si>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</si>
  <si>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</si>
  <si>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</si>
  <si>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</si>
  <si>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</si>
  <si>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</si>
  <si>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</si>
  <si>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</si>
  <si>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</si>
  <si>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</si>
  <si>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</si>
  <si>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</si>
  <si>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</si>
  <si>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</si>
  <si>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</si>
  <si>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</si>
  <si>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</si>
  <si>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</si>
  <si>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</si>
  <si>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</si>
  <si>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</si>
  <si>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</si>
  <si>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</si>
  <si>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</si>
  <si>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</si>
  <si>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</si>
  <si>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</si>
  <si>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</si>
  <si>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</si>
  <si>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</si>
  <si>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</si>
  <si>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</si>
  <si>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</si>
  <si>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</si>
  <si>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</si>
  <si>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</si>
  <si>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</si>
  <si>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</si>
  <si>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</si>
  <si>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</si>
  <si>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</si>
  <si>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</si>
  <si>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</si>
  <si>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</si>
  <si>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</si>
  <si>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</si>
  <si>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</si>
  <si>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</si>
  <si>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</si>
  <si>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</si>
  <si>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</si>
  <si>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</si>
  <si>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</si>
  <si>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</si>
  <si>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</si>
  <si>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</si>
  <si>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</si>
  <si>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</si>
  <si>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</si>
  <si>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</si>
  <si>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</si>
  <si>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</si>
  <si>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</si>
  <si>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</si>
  <si>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</si>
  <si>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</si>
  <si>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</si>
  <si>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</si>
  <si>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</si>
  <si>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</si>
  <si>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</si>
  <si>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</si>
  <si>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</si>
  <si>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</si>
  <si>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</si>
  <si>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</si>
  <si>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</si>
  <si>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</si>
  <si>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</si>
  <si>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</si>
  <si>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</si>
  <si>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</si>
  <si>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</si>
  <si>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</si>
  <si>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</si>
  <si>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</si>
  <si>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</si>
  <si>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</si>
  <si>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</si>
  <si>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</si>
  <si>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</si>
  <si>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</si>
  <si>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</si>
  <si>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</si>
  <si>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</si>
  <si>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</si>
  <si>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</si>
  <si>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</si>
  <si>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</si>
  <si>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</si>
  <si>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</si>
  <si>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</si>
  <si>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</si>
  <si>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</si>
  <si>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</si>
  <si>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</si>
  <si>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</si>
  <si>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</si>
  <si>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</si>
  <si>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</si>
  <si>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</si>
  <si>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</si>
  <si>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</si>
  <si>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</si>
  <si>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</si>
  <si>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</si>
  <si>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</si>
  <si>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</si>
  <si>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</si>
  <si>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</si>
  <si>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</si>
  <si>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</si>
  <si>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</si>
  <si>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</si>
  <si>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</si>
  <si>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</si>
  <si>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</si>
  <si>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</si>
  <si>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</si>
  <si>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</si>
  <si>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</si>
  <si>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</si>
  <si>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</si>
  <si>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</si>
  <si>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</si>
  <si>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</si>
  <si>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</si>
  <si>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</si>
  <si>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</si>
  <si>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</si>
  <si>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</si>
  <si>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</si>
  <si>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</si>
  <si>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</si>
  <si>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</si>
  <si>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</si>
  <si>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</si>
  <si>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</si>
  <si>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</si>
  <si>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</si>
  <si>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</si>
  <si>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</si>
  <si>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</si>
  <si>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</si>
  <si>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</si>
  <si>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</si>
  <si>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</si>
  <si>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</si>
  <si>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</si>
  <si>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</si>
  <si>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</si>
  <si>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</si>
  <si>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</si>
  <si>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</si>
  <si>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</si>
  <si>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</si>
  <si>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</si>
  <si>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</si>
  <si>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</si>
  <si>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</si>
  <si>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</si>
  <si>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</si>
  <si>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</si>
  <si>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</si>
  <si>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</si>
  <si>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</si>
  <si>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</si>
  <si>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</si>
  <si>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</si>
  <si>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</si>
  <si>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</si>
  <si>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</si>
  <si>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</si>
  <si>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</si>
  <si>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</si>
  <si>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</si>
  <si>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</si>
  <si>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</si>
  <si>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</si>
  <si>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</si>
  <si>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</si>
  <si>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</si>
  <si>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</si>
  <si>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</si>
  <si>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</si>
  <si>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</si>
  <si>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</si>
  <si>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</si>
  <si>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</si>
  <si>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</si>
  <si>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</si>
  <si>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</si>
  <si>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</si>
  <si>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</si>
  <si>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</si>
  <si>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</si>
  <si>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</si>
  <si>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</si>
  <si>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</si>
  <si>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</si>
  <si>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</si>
  <si>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</si>
  <si>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</si>
  <si>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</si>
  <si>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</si>
  <si>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</si>
  <si>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</si>
  <si>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</si>
  <si>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</si>
  <si>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</si>
  <si>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</si>
  <si>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</si>
  <si>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</si>
  <si>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</si>
  <si>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</si>
  <si>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</si>
  <si>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</si>
  <si>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</si>
  <si>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</si>
  <si>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</si>
  <si>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</si>
  <si>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</si>
  <si>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</si>
  <si>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</si>
  <si>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</si>
  <si>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</si>
  <si>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</si>
  <si>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</si>
  <si>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</si>
  <si>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</si>
  <si>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</si>
  <si>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</si>
  <si>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</si>
  <si>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</si>
  <si>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</si>
  <si>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</si>
  <si>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</si>
  <si>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</si>
  <si>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</si>
  <si>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</si>
  <si>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</si>
  <si>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</si>
  <si>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</si>
  <si>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</si>
  <si>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</si>
  <si>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</si>
  <si>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</si>
  <si>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</si>
  <si>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</si>
  <si>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</si>
  <si>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</si>
  <si>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</si>
  <si>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</si>
  <si>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</si>
  <si>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</si>
  <si>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</si>
  <si>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</si>
  <si>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</si>
  <si>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</si>
  <si>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</si>
  <si>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</si>
  <si>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</si>
  <si>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</si>
  <si>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</si>
  <si>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</si>
  <si>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</si>
  <si>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</si>
  <si>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</si>
  <si>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</si>
  <si>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</si>
  <si>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</si>
  <si>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</si>
  <si>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</si>
  <si>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</si>
  <si>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</si>
  <si>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</si>
  <si>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</si>
  <si>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</si>
  <si>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</si>
  <si>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</si>
  <si>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</si>
  <si>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</si>
  <si>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</si>
  <si>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</si>
  <si>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</si>
  <si>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</si>
  <si>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</si>
  <si>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</si>
  <si>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</si>
  <si>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</si>
  <si>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</si>
  <si>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</si>
  <si>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</si>
  <si>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</si>
  <si>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</si>
  <si>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</si>
  <si>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</si>
  <si>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</si>
  <si>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</si>
  <si>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</si>
  <si>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</si>
  <si>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</si>
  <si>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</si>
  <si>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</si>
  <si>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</si>
  <si>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</si>
  <si>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</si>
  <si>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</si>
  <si>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</si>
  <si>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</si>
  <si>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</si>
  <si>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</si>
  <si>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</si>
  <si>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</si>
  <si>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</si>
  <si>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</si>
  <si>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</si>
  <si>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</si>
  <si>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</si>
  <si>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</si>
  <si>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</si>
  <si>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</si>
  <si>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</si>
  <si>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</si>
  <si>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</si>
  <si>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</si>
  <si>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</si>
  <si>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</si>
  <si>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</si>
  <si>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</si>
  <si>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</si>
  <si>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</si>
  <si>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</si>
  <si>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</si>
  <si>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</si>
  <si>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</si>
  <si>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</si>
  <si>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</si>
  <si>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</si>
  <si>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</si>
  <si>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</si>
  <si>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</si>
  <si>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</si>
  <si>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</si>
  <si>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</si>
  <si>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</si>
  <si>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</si>
  <si>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</si>
  <si>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</si>
  <si>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</si>
  <si>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</si>
  <si>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</si>
  <si>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</si>
  <si>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</si>
  <si>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</si>
  <si>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</si>
  <si>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</si>
  <si>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</si>
  <si>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</si>
  <si>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</si>
  <si>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</si>
  <si>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</si>
  <si>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</si>
  <si>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</si>
  <si>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</si>
  <si>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</si>
  <si>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</si>
  <si>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</si>
  <si>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</si>
  <si>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</si>
  <si>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</si>
  <si>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</si>
  <si>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</si>
  <si>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</si>
  <si>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</si>
  <si>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</si>
  <si>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</si>
  <si>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</si>
  <si>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</si>
  <si>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</si>
  <si>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</si>
  <si>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</si>
  <si>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</si>
  <si>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</si>
  <si>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</si>
  <si>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</si>
  <si>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</si>
  <si>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</si>
  <si>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</si>
  <si>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</si>
  <si>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</si>
  <si>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</si>
  <si>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</si>
  <si>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</si>
  <si>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</si>
  <si>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</si>
  <si>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</si>
  <si>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</si>
  <si>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</si>
  <si>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</si>
  <si>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</si>
  <si>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</si>
  <si>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</si>
  <si>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</si>
  <si>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</si>
  <si>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</si>
  <si>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</si>
  <si>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</si>
  <si>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</si>
  <si>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</si>
  <si>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</si>
  <si>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</si>
  <si>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</si>
  <si>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</si>
  <si>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</si>
  <si>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</si>
  <si>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</si>
  <si>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</si>
  <si>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</si>
  <si>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</si>
  <si>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</si>
  <si>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</si>
  <si>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</si>
  <si>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</si>
  <si>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</si>
  <si>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</si>
  <si>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</si>
  <si>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</si>
  <si>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</si>
  <si>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</si>
  <si>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</si>
  <si>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</si>
  <si>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</si>
  <si>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</si>
  <si>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</si>
  <si>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</si>
  <si>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</si>
  <si>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</si>
  <si>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</si>
  <si>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</si>
  <si>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</si>
  <si>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</si>
  <si>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</si>
  <si>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</si>
  <si>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</si>
  <si>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</si>
  <si>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</si>
  <si>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</si>
  <si>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</si>
  <si>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</si>
  <si>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</si>
  <si>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</si>
  <si>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</si>
  <si>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</si>
  <si>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</si>
  <si>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</si>
  <si>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</si>
  <si>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</si>
  <si>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</si>
  <si>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</si>
  <si>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</si>
  <si>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</si>
  <si>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</si>
  <si>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</si>
  <si>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</si>
  <si>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</si>
  <si>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</si>
  <si>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</si>
  <si>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</si>
  <si>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</si>
  <si>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</si>
  <si>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</si>
  <si>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</si>
  <si>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</si>
  <si>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</si>
  <si>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</si>
  <si>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</si>
  <si>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</si>
  <si>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</si>
  <si>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</si>
  <si>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</si>
  <si>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</si>
  <si>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</si>
  <si>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</si>
  <si>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</si>
  <si>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</si>
  <si>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</si>
  <si>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</si>
  <si>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</si>
  <si>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</si>
  <si>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</si>
  <si>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</si>
  <si>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</si>
  <si>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</si>
  <si>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</si>
  <si>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</si>
  <si>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</si>
  <si>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</si>
  <si>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</si>
  <si>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</si>
  <si>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</si>
  <si>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</si>
  <si>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</si>
  <si>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</si>
  <si>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</si>
  <si>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</si>
  <si>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</si>
  <si>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</si>
  <si>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</si>
  <si>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</si>
  <si>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</si>
  <si>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</si>
  <si>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</si>
  <si>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</si>
  <si>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</si>
  <si>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</si>
  <si>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</si>
  <si>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</si>
  <si>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</si>
  <si>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</si>
  <si>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</si>
  <si>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</si>
  <si>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</si>
  <si>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</si>
  <si>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</si>
  <si>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</si>
  <si>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</si>
  <si>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</si>
  <si>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</si>
  <si>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</si>
  <si>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</si>
  <si>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</si>
  <si>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</si>
  <si>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</si>
  <si>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</si>
  <si>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</si>
  <si>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</si>
  <si>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</si>
  <si>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</si>
  <si>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</si>
  <si>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</si>
  <si>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</si>
  <si>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</si>
  <si>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</si>
  <si>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</si>
  <si>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</si>
  <si>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</si>
  <si>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</si>
  <si>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</si>
  <si>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</si>
  <si>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</si>
  <si>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</si>
  <si>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</si>
  <si>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</si>
  <si>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</si>
  <si>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</si>
  <si>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</si>
  <si>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</si>
  <si>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</si>
  <si>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</si>
  <si>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</si>
  <si>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</si>
  <si>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</si>
  <si>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</si>
  <si>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</si>
  <si>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</si>
  <si>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</si>
  <si>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</si>
  <si>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</si>
  <si>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</si>
  <si>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</si>
  <si>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</si>
  <si>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</si>
  <si>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</si>
  <si>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</si>
  <si>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</si>
  <si>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</si>
  <si>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</si>
  <si>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</si>
  <si>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</si>
  <si>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</si>
  <si>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</si>
  <si>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</si>
  <si>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</si>
  <si>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</si>
  <si>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</si>
  <si>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</si>
  <si>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</si>
  <si>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</si>
  <si>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</si>
  <si>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</si>
  <si>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</si>
  <si>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</si>
  <si>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</si>
  <si>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</si>
  <si>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</si>
  <si>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</si>
  <si>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</si>
  <si>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</si>
  <si>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</si>
  <si>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</si>
  <si>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</si>
  <si>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</si>
  <si>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</si>
  <si>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</si>
  <si>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</si>
  <si>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</si>
  <si>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</si>
  <si>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</si>
  <si>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</si>
  <si>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</si>
  <si>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</si>
  <si>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</si>
  <si>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</si>
  <si>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</si>
  <si>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</si>
  <si>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</si>
  <si>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</si>
  <si>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</si>
  <si>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</si>
  <si>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</si>
  <si>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</si>
  <si>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</si>
  <si>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</si>
  <si>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</si>
  <si>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</si>
  <si>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</si>
  <si>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</si>
  <si>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</si>
  <si>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</si>
  <si>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</si>
  <si>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</si>
  <si>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</si>
  <si>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</si>
  <si>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</si>
  <si>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</si>
  <si>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</si>
  <si>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</si>
  <si>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</si>
  <si>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</si>
  <si>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</si>
  <si>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</si>
  <si>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</si>
  <si>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</si>
  <si>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</si>
  <si>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</si>
  <si>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</si>
  <si>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</si>
  <si>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</si>
  <si>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</si>
  <si>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</si>
  <si>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</si>
  <si>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</si>
  <si>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</si>
  <si>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</si>
  <si>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</si>
  <si>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</si>
  <si>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</si>
  <si>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</si>
  <si>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</si>
  <si>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</si>
  <si>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</si>
  <si>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</si>
  <si>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</si>
  <si>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</si>
  <si>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</si>
  <si>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</si>
  <si>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</si>
  <si>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</si>
  <si>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</si>
  <si>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</si>
  <si>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</si>
  <si>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</si>
  <si>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</si>
  <si>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</si>
  <si>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</si>
  <si>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</si>
  <si>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</si>
  <si>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</si>
  <si>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</si>
  <si>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</si>
  <si>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</si>
  <si>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</si>
  <si>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</si>
  <si>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</si>
  <si>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</si>
  <si>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</si>
  <si>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</si>
  <si>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</si>
  <si>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</si>
  <si>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</si>
  <si>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</si>
  <si>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</si>
  <si>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</si>
  <si>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</si>
  <si>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</si>
  <si>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</si>
  <si>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</si>
  <si>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</si>
  <si>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</si>
  <si>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</si>
  <si>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</si>
  <si>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</si>
  <si>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</si>
  <si>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</si>
  <si>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</si>
  <si>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</si>
  <si>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</si>
  <si>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</si>
  <si>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</si>
  <si>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</si>
  <si>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</si>
  <si>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</si>
  <si>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</si>
  <si>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</si>
  <si>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</si>
  <si>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</si>
  <si>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</si>
  <si>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</si>
  <si>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</si>
  <si>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</si>
  <si>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</si>
  <si>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</si>
  <si>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</si>
  <si>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</si>
  <si>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</si>
  <si>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</si>
  <si>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</si>
  <si>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</si>
  <si>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</si>
  <si>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</si>
  <si>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</si>
  <si>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</si>
  <si>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</si>
  <si>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</si>
  <si>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</si>
  <si>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</si>
  <si>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</si>
  <si>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</si>
  <si>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</si>
  <si>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</si>
  <si>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</si>
  <si>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</si>
  <si>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</si>
  <si>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</si>
  <si>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</si>
  <si>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</si>
  <si>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</si>
  <si>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</si>
  <si>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</si>
  <si>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</si>
  <si>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</si>
  <si>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</si>
  <si>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</si>
  <si>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</si>
  <si>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</si>
  <si>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</si>
  <si>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</si>
  <si>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</si>
  <si>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</si>
  <si>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</si>
  <si>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</si>
  <si>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</si>
  <si>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</si>
  <si>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</si>
  <si>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</si>
  <si>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</si>
  <si>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</si>
  <si>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</si>
  <si>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</si>
  <si>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</si>
  <si>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</si>
  <si>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</si>
  <si>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</si>
  <si>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</si>
  <si>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</si>
  <si>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</si>
  <si>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</si>
  <si>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</si>
  <si>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</si>
  <si>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</si>
  <si>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</si>
  <si>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</si>
  <si>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</si>
  <si>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</si>
  <si>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</si>
  <si>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</si>
  <si>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</si>
  <si>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</si>
  <si>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</si>
  <si>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</si>
  <si>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</si>
  <si>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</si>
  <si>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</si>
  <si>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</si>
  <si>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</si>
  <si>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</si>
  <si>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</si>
  <si>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</si>
  <si>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</si>
  <si>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</si>
  <si>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</si>
  <si>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</si>
  <si>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</si>
  <si>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</si>
  <si>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</si>
  <si>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</si>
  <si>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</si>
  <si>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</si>
  <si>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</si>
  <si>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</si>
  <si>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</si>
  <si>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</si>
  <si>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</si>
  <si>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</si>
  <si>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</si>
  <si>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</si>
  <si>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</si>
  <si>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</si>
  <si>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</si>
  <si>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</si>
  <si>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</si>
  <si>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</si>
  <si>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</si>
  <si>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</si>
  <si>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</si>
  <si>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</si>
  <si>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</si>
  <si>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</si>
  <si>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</si>
  <si>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</si>
  <si>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</si>
  <si>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</si>
  <si>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</si>
  <si>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</si>
  <si>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</si>
  <si>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</si>
  <si>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</si>
  <si>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</si>
  <si>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</si>
  <si>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</si>
  <si>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</si>
  <si>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</si>
  <si>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</si>
  <si>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</si>
  <si>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</si>
  <si>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</si>
  <si>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</si>
  <si>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</si>
  <si>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</si>
  <si>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</si>
  <si>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</si>
  <si>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</si>
  <si>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</si>
  <si>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</si>
  <si>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</si>
  <si>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</si>
  <si>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</si>
  <si>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</si>
  <si>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</si>
  <si>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</si>
  <si>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</si>
  <si>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</si>
  <si>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</si>
  <si>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</si>
  <si>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</si>
  <si>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</si>
  <si>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</si>
  <si>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</si>
  <si>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</si>
  <si>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</si>
  <si>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</si>
  <si>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</si>
  <si>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</si>
  <si>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</si>
  <si>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</si>
  <si>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</si>
  <si>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</si>
  <si>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</si>
  <si>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</si>
  <si>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</si>
  <si>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</si>
  <si>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</si>
  <si>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</si>
  <si>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</si>
  <si>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</si>
  <si>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</si>
  <si>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</si>
  <si>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</si>
  <si>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</si>
  <si>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</si>
  <si>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</si>
  <si>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</si>
  <si>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</si>
  <si>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</si>
  <si>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</si>
  <si>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</si>
  <si>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</si>
  <si>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</si>
  <si>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</si>
  <si>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</si>
  <si>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</si>
  <si>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</si>
  <si>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</si>
  <si>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</si>
  <si>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</si>
  <si>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</si>
  <si>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</si>
  <si>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</si>
  <si>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</si>
  <si>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</si>
  <si>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</si>
  <si>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</si>
  <si>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</si>
  <si>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</si>
  <si>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</si>
  <si>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</si>
  <si>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</si>
  <si>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</si>
  <si>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</si>
  <si>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</si>
  <si>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</si>
  <si>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</si>
  <si>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</si>
  <si>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</si>
  <si>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</si>
  <si>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</si>
  <si>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</si>
  <si>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</si>
  <si>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</si>
  <si>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</si>
  <si>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</si>
  <si>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</si>
  <si>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</si>
  <si>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</si>
  <si>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</si>
  <si>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</si>
  <si>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</si>
  <si>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</si>
  <si>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</si>
  <si>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</si>
  <si>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</si>
  <si>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</si>
  <si>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</si>
  <si>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</si>
  <si>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</si>
  <si>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</si>
  <si>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</si>
  <si>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</si>
  <si>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</si>
  <si>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</si>
  <si>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</si>
  <si>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</si>
  <si>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</si>
  <si>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</si>
  <si>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</si>
  <si>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</si>
  <si>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</si>
  <si>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</si>
  <si>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</si>
  <si>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</si>
  <si>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</si>
  <si>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</si>
  <si>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</si>
  <si>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</si>
  <si>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</si>
  <si>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</si>
  <si>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</si>
  <si>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</si>
  <si>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</si>
  <si>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</si>
  <si>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</si>
  <si>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</si>
  <si>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</si>
  <si>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</si>
  <si>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</si>
  <si>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</si>
  <si>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</si>
  <si>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</si>
  <si>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</si>
  <si>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</si>
  <si>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</si>
  <si>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</si>
  <si>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</si>
  <si>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</si>
  <si>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</si>
  <si>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</si>
  <si>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</si>
  <si>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</si>
  <si>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</si>
  <si>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</si>
  <si>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</si>
  <si>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</si>
  <si>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</si>
  <si>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</si>
  <si>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</si>
  <si>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</si>
  <si>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</si>
  <si>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</si>
  <si>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</si>
  <si>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</si>
  <si>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</si>
  <si>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</si>
  <si>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</si>
  <si>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</si>
  <si>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</si>
  <si>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</si>
  <si>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</si>
  <si>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</si>
  <si>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</si>
  <si>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</si>
  <si>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</si>
  <si>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</si>
  <si>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</si>
  <si>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</si>
  <si>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</si>
  <si>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</si>
  <si>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</si>
  <si>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</si>
  <si>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</si>
  <si>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</si>
  <si>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</si>
  <si>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</si>
  <si>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</si>
  <si>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</si>
  <si>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</si>
  <si>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</si>
  <si>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</si>
  <si>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</si>
  <si>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</si>
  <si>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</si>
  <si>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</si>
  <si>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</si>
  <si>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</si>
  <si>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</si>
  <si>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</si>
  <si>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</si>
  <si>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</si>
  <si>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</si>
  <si>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</si>
  <si>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</si>
  <si>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</si>
  <si>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</si>
  <si>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</si>
  <si>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</si>
  <si>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</si>
  <si>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</si>
  <si>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</si>
  <si>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</si>
  <si>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</si>
  <si>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</si>
  <si>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</si>
  <si>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</si>
  <si>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</si>
  <si>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</si>
  <si>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</si>
  <si>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</si>
  <si>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</si>
  <si>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</si>
  <si>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</si>
  <si>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</si>
  <si>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</si>
  <si>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</si>
  <si>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</si>
  <si>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</si>
  <si>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</si>
  <si>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</si>
  <si>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</si>
  <si>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</si>
  <si>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</si>
  <si>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</si>
  <si>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</si>
  <si>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</si>
  <si>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</si>
  <si>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</si>
  <si>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</si>
  <si>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</si>
  <si>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</si>
  <si>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</si>
  <si>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</si>
  <si>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</si>
  <si>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</si>
  <si>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</si>
  <si>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</si>
  <si>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</si>
  <si>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</si>
  <si>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</si>
  <si>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</si>
  <si>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</si>
  <si>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</si>
  <si>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</si>
  <si>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</si>
  <si>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</si>
  <si>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</si>
  <si>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</si>
  <si>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</si>
  <si>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</si>
  <si>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</si>
  <si>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</si>
  <si>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</si>
  <si>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</si>
  <si>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</si>
  <si>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</si>
  <si>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</si>
  <si>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</si>
  <si>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</si>
  <si>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</si>
  <si>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</si>
  <si>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</si>
  <si>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</si>
  <si>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</si>
  <si>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</si>
  <si>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</si>
  <si>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</si>
  <si>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</si>
  <si>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</si>
  <si>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</si>
  <si>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</si>
  <si>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</si>
  <si>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</si>
  <si>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</si>
  <si>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</si>
  <si>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</si>
  <si>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</si>
  <si>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</si>
  <si>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</si>
  <si>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</si>
  <si>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</si>
  <si>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</si>
  <si>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</si>
  <si>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</si>
  <si>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</si>
  <si>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</si>
  <si>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</si>
  <si>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</si>
  <si>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</si>
  <si>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</si>
  <si>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</si>
  <si>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</si>
  <si>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</si>
  <si>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</si>
  <si>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</si>
  <si>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</si>
  <si>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</si>
  <si>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</si>
  <si>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</si>
  <si>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</si>
  <si>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</si>
  <si>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</si>
  <si>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</si>
  <si>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</si>
  <si>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</si>
  <si>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</si>
  <si>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</si>
  <si>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</si>
  <si>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</si>
  <si>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</si>
  <si>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</si>
  <si>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</si>
  <si>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</si>
  <si>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</si>
  <si>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</si>
  <si>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</si>
  <si>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</si>
  <si>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</si>
  <si>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</si>
  <si>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</si>
  <si>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</si>
  <si>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</si>
  <si>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</si>
  <si>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</si>
  <si>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</si>
  <si>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</si>
  <si>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</si>
  <si>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</si>
  <si>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</si>
  <si>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</si>
  <si>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</si>
  <si>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</si>
  <si>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</si>
  <si>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</si>
  <si>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</si>
  <si>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</si>
  <si>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</si>
  <si>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</si>
  <si>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</si>
  <si>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</si>
  <si>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</si>
  <si>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</si>
  <si>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</si>
  <si>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</si>
  <si>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</si>
  <si>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</si>
  <si>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</si>
  <si>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</si>
  <si>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</si>
  <si>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</si>
  <si>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</si>
  <si>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</si>
  <si>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</si>
  <si>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</si>
  <si>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</si>
  <si>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</si>
  <si>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</si>
  <si>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</si>
  <si>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</si>
  <si>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</si>
  <si>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</si>
  <si>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</si>
  <si>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</si>
  <si>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</si>
  <si>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</si>
  <si>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</si>
  <si>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</si>
  <si>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</si>
  <si>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</si>
  <si>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</si>
  <si>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</si>
  <si>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</si>
  <si>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</si>
  <si>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</si>
  <si>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</si>
  <si>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</si>
  <si>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</si>
  <si>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</si>
  <si>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</si>
  <si>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</si>
  <si>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</si>
  <si>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</si>
  <si>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</si>
  <si>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</si>
  <si>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</si>
  <si>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</si>
  <si>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</si>
  <si>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</si>
  <si>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</si>
  <si>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</si>
  <si>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</si>
  <si>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</si>
  <si>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</si>
  <si>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</si>
  <si>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</si>
  <si>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</si>
  <si>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</si>
  <si>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</si>
  <si>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</si>
  <si>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</si>
  <si>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</si>
  <si>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</si>
  <si>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</si>
  <si>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</si>
  <si>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</si>
  <si>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</si>
  <si>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</si>
  <si>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</si>
  <si>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</si>
  <si>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</si>
  <si>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</si>
  <si>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</si>
  <si>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</si>
  <si>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</si>
  <si>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</si>
  <si>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</si>
  <si>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</si>
  <si>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</si>
  <si>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</si>
  <si>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</si>
  <si>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</si>
  <si>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</si>
  <si>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</si>
  <si>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</si>
  <si>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</si>
  <si>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</si>
  <si>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</si>
  <si>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</si>
  <si>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</si>
  <si>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</si>
  <si>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</si>
  <si>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</si>
  <si>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</si>
  <si>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</si>
  <si>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</si>
  <si>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</si>
  <si>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</si>
  <si>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</si>
  <si>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</si>
  <si>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</si>
  <si>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</si>
  <si>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</si>
  <si>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</si>
  <si>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</si>
  <si>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</si>
  <si>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</si>
  <si>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</si>
  <si>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</si>
  <si>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</si>
  <si>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</si>
  <si>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</si>
  <si>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</si>
  <si>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</si>
  <si>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</si>
  <si>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</si>
  <si>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</si>
  <si>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</si>
  <si>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</si>
  <si>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</si>
  <si>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</si>
  <si>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</si>
  <si>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</si>
  <si>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</si>
  <si>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</si>
  <si>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</si>
  <si>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</si>
  <si>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</si>
  <si>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</si>
  <si>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</si>
  <si>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</si>
  <si>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</si>
  <si>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</si>
  <si>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</si>
  <si>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</si>
  <si>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</si>
  <si>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</si>
  <si>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</si>
  <si>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</si>
  <si>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</si>
  <si>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</si>
  <si>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</si>
  <si>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</si>
  <si>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</si>
  <si>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</si>
  <si>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</si>
  <si>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</si>
  <si>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</si>
  <si>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</si>
  <si>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</si>
  <si>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</si>
  <si>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</si>
  <si>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</si>
  <si>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</si>
  <si>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</si>
  <si>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</si>
  <si>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</si>
  <si>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</si>
  <si>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</si>
  <si>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</si>
  <si>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</si>
  <si>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</si>
  <si>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</si>
  <si>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</si>
  <si>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</si>
  <si>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</si>
  <si>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</si>
  <si>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</si>
  <si>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</si>
  <si>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</si>
  <si>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</si>
  <si>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</si>
  <si>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</si>
  <si>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</si>
  <si>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</si>
  <si>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</si>
  <si>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</si>
  <si>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</si>
  <si>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</si>
  <si>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</si>
  <si>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</si>
  <si>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</si>
  <si>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</si>
  <si>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</si>
  <si>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</si>
  <si>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</si>
  <si>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</si>
  <si>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</si>
  <si>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</si>
  <si>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</si>
  <si>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</si>
  <si>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</si>
  <si>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</si>
  <si>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</si>
  <si>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</si>
  <si>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</si>
  <si>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</si>
  <si>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</si>
  <si>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</si>
  <si>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</si>
  <si>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</si>
  <si>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</si>
  <si>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</si>
  <si>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</si>
  <si>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</si>
  <si>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</si>
  <si>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</si>
  <si>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</si>
  <si>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</si>
  <si>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</si>
  <si>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</si>
  <si>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</si>
  <si>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</si>
  <si>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</si>
  <si>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</si>
  <si>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</si>
  <si>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</si>
  <si>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</si>
  <si>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</si>
  <si>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</si>
  <si>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</si>
  <si>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</si>
  <si>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</si>
  <si>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</si>
  <si>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</si>
  <si>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</si>
  <si>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</si>
  <si>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</si>
  <si>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</si>
  <si>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</si>
  <si>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</si>
  <si>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</si>
  <si>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</si>
  <si>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</si>
  <si>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</si>
  <si>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</si>
  <si>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</si>
  <si>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</si>
  <si>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</si>
  <si>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</si>
  <si>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</si>
  <si>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</si>
  <si>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</si>
  <si>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</si>
  <si>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</si>
  <si>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</si>
  <si>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</si>
  <si>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</si>
  <si>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</si>
  <si>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</si>
  <si>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</si>
  <si>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</si>
  <si>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</si>
  <si>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</si>
  <si>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</si>
  <si>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</si>
  <si>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</si>
  <si>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</si>
  <si>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</si>
  <si>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</si>
  <si>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</si>
  <si>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</si>
  <si>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</si>
  <si>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</si>
  <si>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</si>
  <si>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</si>
  <si>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</si>
  <si>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</si>
  <si>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</si>
  <si>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</si>
  <si>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</si>
  <si>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</si>
  <si>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</si>
  <si>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</si>
  <si>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</si>
  <si>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</si>
  <si>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</si>
  <si>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</si>
  <si>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</si>
  <si>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</si>
  <si>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</si>
  <si>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</si>
  <si>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</si>
  <si>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</si>
  <si>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</si>
  <si>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</si>
  <si>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</si>
  <si>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</si>
  <si>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</si>
  <si>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</si>
  <si>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</si>
  <si>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</si>
  <si>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</si>
  <si>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</si>
  <si>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</si>
  <si>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</si>
  <si>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</si>
  <si>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</si>
  <si>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</si>
  <si>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</si>
  <si>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</si>
  <si>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</si>
  <si>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</si>
  <si>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</si>
  <si>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</si>
  <si>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</si>
  <si>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</si>
  <si>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</si>
  <si>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</si>
  <si>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</si>
  <si>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</si>
  <si>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</si>
  <si>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</si>
  <si>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</si>
  <si>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</si>
  <si>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</si>
  <si>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</si>
  <si>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</si>
  <si>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</si>
  <si>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</si>
  <si>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</si>
  <si>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</si>
  <si>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</si>
  <si>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</si>
  <si>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</si>
  <si>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</si>
  <si>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</si>
  <si>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</si>
  <si>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</si>
  <si>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</si>
  <si>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</si>
  <si>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</si>
  <si>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</si>
  <si>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</si>
  <si>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</si>
  <si>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</si>
  <si>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</si>
  <si>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</si>
  <si>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</si>
  <si>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</si>
  <si>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</si>
  <si>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</si>
  <si>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</si>
  <si>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</si>
  <si>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</si>
  <si>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</si>
  <si>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</si>
  <si>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</si>
  <si>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</si>
  <si>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</si>
  <si>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</si>
  <si>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</si>
  <si>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</si>
  <si>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</si>
  <si>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</si>
  <si>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</si>
  <si>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</si>
  <si>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</si>
  <si>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</si>
  <si>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</si>
  <si>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</si>
  <si>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</si>
  <si>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</si>
  <si>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</si>
  <si>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</si>
  <si>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</si>
  <si>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</si>
  <si>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</si>
  <si>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</si>
  <si>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</si>
  <si>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</si>
  <si>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</si>
  <si>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</si>
  <si>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</si>
  <si>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</si>
  <si>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</si>
  <si>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</si>
  <si>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</si>
  <si>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</si>
  <si>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</si>
  <si>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</si>
  <si>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</si>
  <si>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</si>
  <si>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</si>
  <si>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</si>
  <si>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</si>
  <si>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</si>
  <si>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</si>
  <si>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</si>
  <si>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</si>
  <si>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</si>
  <si>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</si>
  <si>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</si>
  <si>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</si>
  <si>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</si>
  <si>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</si>
  <si>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</si>
  <si>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</si>
  <si>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</si>
  <si>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</si>
  <si>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</si>
  <si>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</si>
  <si>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</si>
  <si>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</si>
  <si>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</si>
  <si>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</si>
  <si>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</si>
  <si>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</si>
  <si>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</si>
  <si>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</si>
  <si>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</si>
  <si>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</si>
  <si>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</si>
  <si>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</si>
  <si>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</si>
  <si>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</si>
  <si>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</si>
  <si>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</si>
  <si>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</si>
  <si>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</si>
  <si>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</si>
  <si>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</si>
  <si>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</si>
  <si>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</si>
  <si>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</si>
  <si>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</si>
  <si>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</si>
  <si>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</si>
  <si>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</si>
  <si>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</si>
  <si>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</si>
  <si>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</si>
  <si>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</si>
  <si>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</si>
  <si>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</si>
  <si>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</si>
  <si>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</si>
  <si>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</si>
  <si>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</si>
  <si>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</si>
  <si>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</si>
  <si>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</si>
  <si>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</si>
  <si>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</si>
  <si>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</si>
  <si>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</si>
  <si>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</si>
  <si>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</si>
  <si>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</si>
  <si>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</si>
  <si>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</si>
  <si>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</si>
  <si>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</si>
  <si>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</si>
  <si>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</si>
  <si>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</si>
  <si>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</si>
  <si>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</si>
  <si>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</si>
  <si>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</si>
  <si>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</si>
  <si>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</si>
  <si>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</si>
  <si>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</si>
  <si>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</si>
  <si>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</si>
  <si>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</si>
  <si>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</si>
  <si>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</si>
  <si>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</si>
  <si>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</si>
  <si>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</si>
  <si>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</si>
  <si>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</si>
  <si>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</si>
  <si>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</si>
  <si>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</si>
  <si>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</si>
  <si>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</si>
  <si>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</si>
  <si>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</si>
  <si>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</si>
  <si>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</si>
  <si>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</si>
  <si>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</si>
  <si>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</si>
  <si>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</si>
  <si>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</si>
  <si>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</si>
  <si>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</si>
  <si>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</si>
  <si>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</si>
  <si>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</si>
  <si>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</si>
  <si>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</si>
  <si>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</si>
  <si>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</si>
  <si>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</si>
  <si>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</si>
  <si>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</si>
  <si>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</si>
  <si>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</si>
  <si>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</si>
  <si>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</si>
  <si>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</si>
  <si>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</si>
  <si>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</si>
  <si>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</si>
  <si>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</si>
  <si>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</si>
  <si>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</si>
  <si>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</si>
  <si>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</si>
  <si>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</si>
  <si>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</si>
  <si>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</si>
  <si>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</si>
  <si>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</si>
  <si>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</si>
  <si>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</si>
  <si>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</si>
  <si>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</si>
  <si>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</si>
  <si>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</si>
  <si>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</si>
  <si>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</si>
  <si>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</si>
  <si>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</si>
  <si>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</si>
  <si>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</si>
  <si>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</si>
  <si>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</si>
  <si>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</si>
  <si>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</si>
  <si>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</si>
  <si>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</si>
  <si>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</si>
  <si>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</si>
  <si>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</si>
  <si>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</si>
  <si>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</si>
  <si>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</si>
  <si>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</si>
  <si>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</si>
  <si>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</si>
  <si>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</si>
  <si>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</si>
  <si>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</si>
  <si>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</si>
  <si>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</si>
  <si>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</si>
  <si>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</si>
  <si>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</si>
  <si>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</si>
  <si>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</si>
  <si>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</si>
  <si>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</si>
  <si>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</si>
  <si>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</si>
  <si>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</si>
  <si>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</si>
  <si>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</si>
  <si>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</si>
  <si>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</si>
  <si>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</si>
  <si>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</si>
  <si>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</si>
  <si>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</si>
  <si>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</si>
  <si>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</si>
  <si>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</si>
  <si>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</si>
  <si>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</si>
  <si>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</si>
  <si>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</si>
  <si>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</si>
  <si>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</si>
  <si>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</si>
  <si>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</si>
  <si>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</si>
  <si>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</si>
  <si>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</si>
  <si>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</si>
  <si>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</si>
  <si>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</si>
  <si>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</si>
  <si>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</si>
  <si>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</si>
  <si>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</si>
  <si>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</si>
  <si>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</si>
  <si>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</si>
  <si>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</si>
  <si>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</si>
  <si>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</si>
  <si>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</si>
  <si>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</si>
  <si>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</si>
  <si>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</si>
  <si>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</si>
  <si>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</si>
  <si>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</si>
  <si>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</si>
  <si>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</si>
  <si>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</si>
  <si>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</si>
  <si>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</si>
  <si>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</si>
  <si>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</si>
  <si>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</si>
  <si>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</si>
  <si>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</si>
  <si>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</si>
  <si>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</si>
  <si>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</si>
  <si>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</si>
  <si>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</si>
  <si>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</si>
  <si>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</si>
  <si>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</si>
  <si>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</si>
  <si>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</si>
  <si>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</si>
  <si>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</si>
  <si>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</si>
  <si>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</si>
  <si>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</si>
  <si>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</si>
  <si>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</si>
  <si>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</si>
  <si>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</si>
  <si>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</si>
  <si>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</si>
  <si>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</si>
  <si>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</si>
  <si>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</si>
  <si>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</si>
  <si>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</si>
  <si>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</si>
  <si>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</si>
  <si>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</si>
  <si>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</si>
  <si>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</si>
  <si>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</si>
  <si>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</si>
  <si>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</si>
  <si>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</si>
  <si>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</si>
  <si>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</si>
  <si>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</si>
  <si>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</si>
  <si>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</si>
  <si>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</si>
  <si>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</si>
  <si>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</si>
  <si>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</si>
  <si>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</si>
  <si>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</si>
  <si>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</si>
  <si>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</si>
  <si>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</si>
  <si>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</si>
  <si>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</si>
  <si>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</si>
  <si>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</si>
  <si>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</si>
  <si>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</si>
  <si>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</si>
  <si>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</si>
  <si>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</si>
  <si>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</si>
  <si>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</si>
  <si>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</si>
  <si>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</si>
  <si>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</si>
  <si>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</si>
  <si>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</si>
  <si>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</si>
  <si>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</si>
  <si>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</si>
  <si>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</si>
  <si>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</si>
  <si>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</si>
  <si>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</si>
  <si>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</si>
  <si>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</si>
  <si>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</si>
  <si>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</si>
  <si>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</si>
  <si>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</si>
  <si>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</si>
  <si>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</si>
  <si>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</si>
  <si>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</si>
  <si>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</si>
  <si>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</si>
  <si>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</si>
  <si>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</si>
  <si>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</si>
  <si>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</si>
  <si>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</si>
  <si>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</si>
  <si>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</si>
  <si>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</si>
  <si>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</si>
  <si>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</si>
  <si>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</si>
  <si>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</si>
  <si>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</si>
  <si>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</si>
  <si>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</si>
  <si>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</si>
  <si>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</si>
  <si>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</si>
  <si>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</si>
  <si>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</si>
  <si>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</si>
  <si>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</si>
  <si>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</si>
  <si>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</si>
  <si>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</si>
  <si>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</si>
  <si>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</si>
  <si>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</si>
  <si>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</si>
  <si>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</si>
  <si>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</si>
  <si>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</si>
  <si>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</si>
  <si>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</si>
  <si>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</si>
  <si>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</si>
  <si>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</si>
  <si>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</si>
  <si>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</si>
  <si>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</si>
  <si>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</si>
  <si>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</si>
  <si>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</si>
  <si>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</si>
  <si>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</si>
  <si>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</si>
  <si>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</si>
  <si>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</si>
  <si>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</si>
  <si>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</si>
  <si>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</si>
  <si>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</si>
  <si>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</si>
  <si>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</si>
  <si>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</si>
  <si>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</si>
  <si>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</si>
  <si>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</si>
  <si>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</si>
  <si>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</si>
  <si>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</si>
  <si>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</si>
  <si>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</si>
  <si>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</si>
  <si>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</si>
  <si>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</si>
  <si>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</si>
  <si>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</si>
  <si>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</si>
  <si>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</si>
  <si>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</si>
  <si>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</si>
  <si>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</si>
  <si>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</si>
  <si>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</si>
  <si>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</si>
  <si>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</si>
  <si>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</si>
  <si>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</si>
  <si>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</si>
  <si>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</si>
  <si>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</si>
  <si>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</si>
  <si>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</si>
  <si>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</si>
  <si>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</si>
  <si>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</si>
  <si>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</si>
  <si>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</si>
  <si>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</si>
  <si>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</si>
  <si>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</si>
  <si>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</si>
  <si>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</si>
  <si>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</si>
  <si>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</si>
  <si>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</si>
  <si>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</si>
  <si>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</si>
  <si>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</si>
  <si>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</si>
  <si>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</si>
  <si>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</si>
  <si>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</si>
  <si>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</si>
  <si>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</si>
  <si>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</si>
  <si>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</si>
  <si>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</si>
  <si>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</si>
  <si>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</si>
  <si>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</si>
  <si>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</si>
  <si>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</si>
  <si>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</si>
  <si>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</si>
  <si>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</si>
  <si>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</si>
  <si>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</si>
  <si>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</si>
  <si>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</si>
  <si>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</si>
  <si>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</si>
  <si>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</si>
  <si>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</si>
  <si>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</si>
  <si>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</si>
  <si>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</si>
  <si>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</si>
  <si>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</si>
  <si>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</si>
  <si>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</si>
  <si>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</si>
  <si>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</si>
  <si>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</si>
  <si>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</si>
  <si>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</si>
  <si>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</si>
  <si>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</si>
  <si>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</si>
  <si>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</si>
  <si>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</si>
  <si>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</si>
  <si>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</si>
  <si>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</si>
  <si>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</si>
  <si>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</si>
  <si>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</si>
  <si>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</si>
  <si>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</si>
  <si>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</si>
  <si>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</si>
  <si>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</si>
  <si>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</si>
  <si>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</si>
  <si>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</si>
  <si>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</si>
  <si>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</si>
  <si>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</si>
  <si>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</si>
  <si>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</si>
  <si>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</si>
  <si>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</si>
  <si>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</si>
  <si>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</si>
  <si>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</si>
  <si>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</si>
  <si>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</si>
  <si>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</si>
  <si>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</si>
  <si>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</si>
  <si>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</si>
  <si>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</si>
  <si>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</si>
  <si>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</si>
  <si>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</si>
  <si>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</si>
  <si>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</si>
  <si>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</si>
  <si>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</si>
  <si>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</si>
  <si>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</si>
  <si>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</si>
  <si>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</si>
  <si>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</si>
  <si>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</si>
  <si>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</si>
  <si>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</si>
  <si>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</si>
  <si>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</si>
  <si>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</si>
  <si>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</si>
  <si>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</si>
  <si>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</si>
  <si>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</si>
  <si>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</si>
  <si>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</si>
  <si>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</si>
  <si>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</si>
  <si>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</si>
  <si>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</si>
  <si>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</si>
  <si>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</si>
  <si>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</si>
  <si>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</si>
  <si>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</si>
  <si>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</si>
  <si>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</si>
  <si>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</si>
  <si>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</si>
  <si>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</si>
  <si>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</si>
  <si>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</si>
  <si>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</si>
  <si>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</si>
  <si>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</si>
  <si>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</si>
  <si>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</si>
  <si>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</si>
  <si>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</si>
  <si>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</si>
  <si>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</si>
  <si>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</si>
  <si>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</si>
  <si>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</si>
  <si>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</si>
  <si>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</si>
  <si>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</si>
  <si>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</si>
  <si>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</si>
  <si>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</si>
  <si>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</si>
  <si>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</si>
  <si>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</si>
  <si>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</si>
  <si>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</si>
  <si>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</si>
  <si>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</si>
  <si>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</si>
  <si>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</si>
  <si>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</si>
  <si>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</si>
  <si>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</si>
  <si>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</si>
  <si>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</si>
  <si>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</si>
  <si>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</si>
  <si>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</si>
  <si>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</si>
  <si>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</si>
  <si>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</si>
  <si>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</si>
  <si>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</si>
  <si>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</si>
  <si>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</si>
  <si>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</si>
  <si>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</si>
  <si>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</si>
  <si>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</si>
  <si>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</si>
  <si>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</si>
  <si>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</si>
  <si>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</si>
  <si>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</si>
  <si>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</si>
  <si>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</si>
  <si>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</si>
  <si>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</si>
  <si>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</si>
  <si>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</si>
  <si>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</si>
  <si>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</si>
  <si>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</si>
  <si>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</si>
  <si>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</si>
  <si>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</si>
  <si>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</si>
  <si>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</si>
  <si>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</si>
  <si>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</si>
  <si>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</si>
  <si>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</si>
  <si>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</si>
  <si>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</si>
  <si>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</si>
  <si>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</si>
  <si>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</si>
  <si>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</si>
  <si>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</si>
  <si>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</si>
  <si>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</si>
  <si>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</si>
  <si>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</si>
  <si>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</si>
  <si>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</si>
  <si>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</si>
  <si>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</si>
  <si>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</si>
  <si>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</si>
  <si>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</si>
  <si>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</si>
  <si>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</si>
  <si>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</si>
  <si>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</si>
  <si>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</si>
  <si>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</si>
  <si>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</si>
  <si>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</si>
  <si>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</si>
  <si>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</si>
  <si>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</si>
  <si>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</si>
  <si>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</si>
  <si>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</si>
  <si>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</si>
  <si>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</si>
  <si>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</si>
  <si>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</si>
  <si>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</si>
  <si>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</si>
  <si>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</si>
  <si>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</si>
  <si>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</si>
  <si>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</si>
  <si>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</si>
  <si>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</si>
  <si>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</si>
  <si>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</si>
  <si>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</si>
  <si>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</si>
  <si>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</si>
  <si>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</si>
  <si>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</si>
  <si>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</si>
  <si>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</si>
  <si>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</si>
  <si>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</si>
  <si>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</si>
  <si>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</si>
  <si>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</si>
  <si>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</si>
  <si>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</si>
  <si>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</si>
  <si>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</si>
  <si>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</si>
  <si>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</si>
  <si>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</si>
  <si>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</si>
  <si>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</si>
  <si>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</si>
  <si>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</si>
  <si>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</si>
  <si>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</si>
  <si>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</si>
  <si>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</si>
  <si>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</si>
  <si>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</si>
  <si>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</si>
  <si>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</si>
  <si>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</si>
  <si>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</si>
  <si>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</si>
  <si>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</si>
  <si>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</si>
  <si>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</si>
  <si>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</si>
  <si>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</si>
  <si>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</si>
  <si>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</si>
  <si>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</si>
  <si>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</si>
  <si>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</si>
  <si>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</si>
  <si>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</si>
  <si>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</si>
  <si>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</si>
  <si>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</si>
  <si>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</si>
  <si>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</si>
  <si>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</si>
  <si>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</si>
  <si>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</si>
  <si>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</si>
  <si>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</si>
  <si>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</si>
  <si>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</si>
  <si>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</si>
  <si>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</si>
  <si>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</si>
  <si>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</si>
  <si>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</si>
  <si>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</si>
  <si>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</si>
  <si>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</si>
  <si>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</si>
  <si>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</si>
  <si>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</si>
  <si>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</si>
  <si>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</si>
  <si>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</si>
  <si>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</si>
  <si>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</si>
  <si>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</si>
  <si>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</si>
  <si>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</si>
  <si>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</si>
  <si>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</si>
  <si>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</si>
  <si>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</si>
  <si>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</si>
  <si>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</si>
  <si>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</si>
  <si>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</si>
  <si>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</si>
  <si>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</si>
  <si>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</si>
  <si>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</si>
  <si>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</si>
  <si>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</si>
  <si>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</si>
  <si>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</si>
  <si>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</si>
  <si>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</si>
  <si>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</si>
  <si>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</si>
  <si>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</si>
  <si>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</si>
  <si>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</si>
  <si>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</si>
  <si>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</si>
  <si>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</si>
  <si>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</si>
  <si>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</si>
  <si>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</si>
  <si>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</si>
  <si>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</si>
  <si>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</si>
  <si>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</si>
  <si>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</si>
  <si>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</si>
  <si>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</si>
  <si>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</si>
  <si>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</si>
  <si>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</si>
  <si>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</si>
  <si>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</si>
  <si>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</si>
  <si>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</si>
  <si>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</si>
  <si>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</si>
  <si>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</si>
  <si>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</si>
  <si>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</si>
  <si>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</si>
  <si>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</si>
  <si>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</si>
  <si>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</si>
  <si>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</si>
  <si>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</si>
  <si>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</si>
  <si>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</si>
  <si>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</si>
  <si>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</si>
  <si>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</si>
  <si>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</si>
  <si>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</si>
  <si>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</si>
  <si>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</si>
  <si>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</si>
  <si>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</si>
  <si>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</si>
  <si>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</si>
  <si>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</si>
  <si>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</si>
  <si>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</si>
  <si>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</si>
  <si>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</si>
  <si>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</si>
  <si>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</si>
  <si>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</si>
  <si>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</si>
  <si>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</si>
  <si>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</si>
  <si>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</si>
  <si>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</si>
  <si>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</si>
  <si>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</si>
  <si>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</si>
  <si>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</si>
  <si>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</si>
  <si>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</si>
  <si>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</si>
  <si>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</si>
  <si>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</si>
  <si>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</si>
  <si>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</si>
  <si>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</si>
  <si>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</si>
  <si>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</si>
  <si>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</si>
  <si>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</si>
  <si>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</si>
  <si>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</si>
  <si>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</si>
  <si>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</si>
  <si>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</si>
  <si>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</si>
  <si>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</si>
  <si>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</si>
  <si>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</si>
  <si>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</si>
  <si>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</si>
  <si>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</si>
  <si>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</si>
  <si>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</si>
  <si>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</si>
  <si>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</si>
  <si>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</si>
  <si>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</si>
  <si>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</si>
  <si>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</si>
  <si>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</si>
  <si>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</si>
  <si>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</si>
  <si>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</si>
  <si>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</si>
  <si>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</si>
  <si>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</si>
  <si>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</si>
  <si>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</si>
  <si>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</si>
  <si>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</si>
  <si>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</si>
  <si>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</si>
  <si>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</si>
  <si>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</si>
  <si>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</si>
  <si>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</si>
  <si>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</si>
  <si>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</si>
  <si>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</si>
  <si>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</si>
  <si>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</si>
  <si>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</si>
  <si>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</si>
  <si>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</si>
  <si>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</si>
  <si>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</si>
  <si>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</si>
  <si>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</si>
  <si>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</si>
  <si>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</si>
  <si>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</si>
  <si>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</si>
  <si>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</si>
  <si>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</si>
  <si>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</si>
  <si>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</si>
  <si>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</si>
  <si>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</si>
  <si>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</si>
  <si>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</si>
  <si>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</si>
  <si>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</si>
  <si>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</si>
  <si>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</si>
  <si>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</si>
  <si>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</si>
  <si>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</si>
  <si>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</si>
  <si>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</si>
  <si>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</si>
  <si>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</si>
  <si>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</si>
  <si>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</si>
  <si>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</si>
  <si>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</si>
  <si>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</si>
  <si>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</si>
  <si>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</si>
  <si>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</si>
  <si>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</si>
  <si>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</si>
  <si>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</si>
  <si>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</si>
  <si>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</si>
  <si>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</si>
  <si>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</si>
  <si>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</si>
  <si>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</si>
  <si>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</si>
  <si>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</si>
  <si>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</si>
  <si>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</si>
  <si>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</si>
  <si>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</si>
  <si>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</si>
  <si>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</si>
  <si>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</si>
  <si>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</si>
  <si>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</si>
  <si>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</si>
  <si>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</si>
  <si>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</si>
  <si>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</si>
  <si>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</si>
  <si>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</si>
  <si>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</si>
  <si>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</si>
  <si>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</si>
  <si>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</si>
  <si>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</si>
  <si>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</si>
  <si>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</si>
  <si>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</si>
  <si>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</si>
  <si>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</si>
  <si>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</si>
  <si>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</si>
  <si>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</si>
  <si>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</si>
  <si>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</si>
  <si>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</si>
  <si>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</si>
  <si>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</si>
  <si>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</si>
  <si>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</si>
  <si>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</si>
  <si>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</si>
  <si>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</si>
  <si>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</si>
  <si>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</si>
  <si>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</si>
  <si>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</si>
  <si>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</si>
  <si>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</si>
  <si>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</si>
  <si>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</si>
  <si>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</si>
  <si>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</si>
  <si>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</si>
  <si>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</si>
  <si>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</si>
  <si>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</si>
  <si>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</si>
  <si>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</si>
  <si>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</si>
  <si>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</si>
  <si>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</si>
  <si>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</si>
  <si>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</si>
  <si>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</si>
  <si>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</si>
  <si>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</si>
  <si>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</si>
  <si>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</si>
  <si>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</si>
  <si>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</si>
  <si>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</si>
  <si>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</si>
  <si>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</si>
  <si>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</si>
  <si>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</si>
  <si>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</si>
  <si>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</si>
  <si>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</si>
  <si>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</si>
  <si>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</si>
  <si>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</si>
  <si>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</si>
  <si>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</si>
  <si>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</si>
  <si>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</si>
  <si>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</si>
  <si>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</si>
  <si>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</si>
  <si>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</si>
  <si>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</si>
  <si>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</si>
  <si>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</si>
  <si>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</si>
  <si>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</si>
  <si>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</si>
  <si>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</si>
  <si>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</si>
  <si>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</si>
  <si>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</si>
  <si>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</si>
  <si>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</si>
  <si>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</si>
  <si>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</si>
  <si>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</si>
  <si>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</si>
  <si>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</si>
  <si>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</si>
  <si>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</si>
  <si>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</si>
  <si>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</si>
  <si>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</si>
  <si>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</si>
  <si>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</si>
  <si>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</si>
  <si>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</si>
  <si>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</si>
  <si>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</si>
  <si>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</si>
  <si>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</si>
  <si>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</si>
  <si>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</si>
  <si>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</si>
  <si>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</si>
  <si>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</si>
  <si>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</si>
  <si>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</si>
  <si>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</si>
  <si>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</si>
  <si>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</si>
  <si>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</si>
  <si>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</si>
  <si>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</si>
  <si>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</si>
  <si>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</si>
  <si>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</si>
  <si>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</si>
  <si>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</si>
  <si>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</si>
  <si>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</si>
  <si>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</si>
  <si>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</si>
  <si>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</si>
  <si>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</si>
  <si>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</si>
  <si>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</si>
  <si>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</si>
  <si>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</si>
  <si>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</si>
  <si>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</si>
  <si>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</si>
  <si>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</si>
  <si>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</si>
  <si>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</si>
  <si>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</si>
  <si>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</si>
  <si>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</si>
  <si>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</si>
  <si>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</si>
  <si>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</si>
  <si>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</si>
  <si>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</si>
  <si>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</si>
  <si>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</si>
  <si>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</si>
  <si>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</si>
  <si>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</si>
  <si>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</si>
  <si>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</si>
  <si>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</si>
  <si>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</si>
  <si>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</si>
  <si>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</si>
  <si>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</si>
  <si>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</si>
  <si>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</si>
  <si>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</si>
  <si>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</si>
  <si>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</si>
  <si>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</si>
  <si>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</si>
  <si>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</si>
  <si>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</si>
  <si>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</si>
  <si>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</si>
  <si>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</si>
  <si>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</si>
  <si>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</si>
  <si>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</si>
  <si>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</si>
  <si>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</si>
  <si>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</si>
  <si>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</si>
  <si>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</si>
  <si>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</si>
  <si>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</si>
  <si>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</si>
  <si>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</si>
  <si>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</si>
  <si>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</si>
  <si>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</si>
  <si>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</si>
  <si>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</si>
  <si>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</si>
  <si>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</si>
  <si>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</si>
  <si>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</si>
  <si>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</si>
  <si>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</si>
  <si>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</si>
  <si>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</si>
  <si>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</si>
  <si>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</si>
  <si>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</si>
  <si>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</si>
  <si>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</si>
  <si>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</si>
  <si>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</si>
  <si>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</si>
  <si>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</si>
  <si>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</si>
  <si>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</si>
  <si>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</si>
  <si>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</si>
  <si>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</si>
  <si>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</si>
  <si>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</si>
  <si>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</si>
  <si>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</si>
  <si>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</si>
  <si>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</si>
  <si>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</si>
  <si>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</si>
  <si>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</si>
  <si>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</si>
  <si>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</si>
  <si>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</si>
  <si>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</si>
  <si>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</si>
  <si>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</si>
  <si>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</si>
  <si>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</si>
  <si>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</si>
  <si>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</si>
  <si>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</si>
  <si>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</si>
  <si>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</si>
  <si>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</si>
  <si>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</si>
  <si>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</si>
  <si>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</si>
  <si>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</si>
  <si>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</si>
  <si>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</si>
  <si>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</si>
  <si>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</si>
  <si>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</si>
  <si>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</si>
  <si>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</si>
  <si>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</si>
  <si>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</si>
  <si>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</si>
  <si>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</si>
  <si>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</si>
  <si>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</si>
  <si>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</si>
  <si>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</si>
  <si>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</si>
  <si>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</si>
  <si>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</si>
  <si>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</si>
  <si>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</si>
  <si>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</si>
  <si>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</si>
  <si>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</si>
  <si>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</si>
  <si>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</si>
  <si>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</si>
  <si>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</si>
  <si>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</si>
  <si>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</si>
  <si>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</si>
  <si>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</si>
  <si>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</si>
  <si>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</si>
  <si>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</si>
  <si>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</si>
  <si>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</si>
  <si>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</si>
  <si>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</si>
  <si>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</si>
  <si>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</si>
  <si>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</si>
  <si>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</si>
  <si>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</si>
  <si>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</si>
  <si>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</si>
  <si>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</si>
  <si>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</si>
  <si>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</si>
  <si>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</si>
  <si>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</si>
  <si>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</si>
  <si>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</si>
  <si>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</si>
  <si>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</si>
  <si>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</si>
  <si>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</si>
  <si>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</si>
  <si>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</si>
  <si>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</si>
  <si>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</si>
  <si>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</si>
  <si>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</si>
  <si>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</si>
  <si>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</si>
  <si>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</si>
  <si>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</si>
  <si>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</si>
  <si>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</si>
  <si>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</si>
  <si>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</si>
  <si>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</si>
  <si>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</si>
  <si>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</si>
  <si>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</si>
  <si>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</si>
  <si>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</si>
  <si>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</si>
  <si>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</si>
  <si>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</si>
  <si>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</si>
  <si>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</si>
  <si>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</si>
  <si>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</si>
  <si>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</si>
  <si>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</si>
  <si>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</si>
  <si>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</si>
  <si>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</si>
  <si>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</si>
  <si>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</si>
  <si>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</si>
  <si>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</si>
  <si>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</si>
  <si>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</si>
  <si>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</si>
  <si>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</si>
  <si>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</si>
  <si>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</si>
  <si>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</si>
  <si>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</si>
  <si>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</si>
  <si>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</si>
  <si>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</si>
  <si>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</si>
  <si>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</si>
  <si>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</si>
  <si>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</si>
  <si>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</si>
  <si>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</si>
  <si>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</si>
  <si>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</si>
  <si>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</si>
  <si>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</si>
  <si>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</si>
  <si>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</si>
  <si>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</si>
  <si>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</si>
  <si>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</si>
  <si>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</si>
  <si>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</si>
  <si>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</si>
  <si>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</si>
  <si>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</si>
  <si>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</si>
  <si>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</si>
  <si>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</si>
  <si>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</si>
  <si>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</si>
  <si>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</si>
  <si>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</si>
  <si>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</si>
  <si>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</si>
  <si>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</si>
  <si>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</si>
  <si>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</si>
  <si>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</si>
  <si>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</si>
  <si>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</si>
  <si>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</si>
  <si>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</si>
  <si>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</si>
  <si>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</si>
  <si>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</si>
  <si>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</si>
  <si>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</si>
  <si>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</si>
  <si>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</si>
  <si>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</si>
  <si>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</si>
  <si>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</si>
  <si>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</si>
  <si>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</si>
  <si>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</si>
  <si>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</si>
  <si>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</si>
  <si>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</si>
  <si>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</si>
  <si>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</si>
  <si>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</si>
  <si>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</si>
  <si>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</si>
  <si>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</si>
  <si>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</si>
  <si>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</si>
  <si>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</si>
  <si>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</si>
  <si>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</si>
  <si>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</si>
  <si>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</si>
  <si>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</si>
  <si>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</si>
  <si>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</si>
  <si>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</si>
  <si>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</si>
  <si>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</si>
  <si>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</si>
  <si>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</si>
  <si>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</si>
  <si>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</si>
  <si>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</si>
  <si>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</si>
  <si>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</si>
  <si>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</si>
  <si>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</si>
  <si>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</si>
  <si>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</si>
  <si>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</si>
  <si>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</si>
  <si>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</si>
  <si>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</si>
  <si>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</si>
  <si>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</si>
  <si>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</si>
  <si>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</si>
  <si>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</si>
  <si>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</si>
  <si>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</si>
  <si>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</si>
  <si>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</si>
  <si>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</si>
  <si>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</si>
  <si>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</si>
  <si>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</si>
  <si>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</si>
  <si>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</si>
  <si>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</si>
  <si>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</si>
  <si>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</si>
  <si>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</si>
  <si>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</si>
  <si>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</si>
  <si>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</si>
  <si>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</si>
  <si>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</si>
  <si>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</si>
  <si>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</si>
  <si>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</si>
  <si>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</si>
  <si>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</si>
  <si>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</si>
  <si>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</si>
  <si>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</si>
  <si>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</si>
  <si>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</si>
  <si>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</si>
  <si>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</si>
  <si>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</si>
  <si>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</si>
  <si>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</si>
  <si>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</si>
  <si>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</si>
  <si>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</si>
  <si>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</si>
  <si>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</si>
  <si>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</si>
  <si>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</si>
  <si>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</si>
  <si>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</si>
  <si>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</si>
  <si>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</si>
  <si>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</si>
  <si>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</si>
  <si>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</si>
  <si>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</si>
  <si>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</si>
  <si>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</si>
  <si>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</si>
  <si>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</si>
  <si>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</si>
  <si>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</si>
  <si>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</si>
  <si>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</si>
  <si>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</si>
  <si>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</si>
  <si>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</si>
  <si>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</si>
  <si>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</si>
  <si>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</si>
  <si>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</si>
  <si>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</si>
  <si>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</si>
  <si>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</si>
  <si>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</si>
  <si>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</si>
  <si>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</si>
  <si>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</si>
  <si>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</si>
  <si>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</si>
  <si>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</si>
  <si>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</si>
  <si>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</si>
  <si>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</si>
  <si>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</si>
  <si>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</si>
  <si>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</si>
  <si>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</si>
  <si>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</si>
  <si>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</si>
  <si>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</si>
  <si>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</si>
  <si>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</si>
  <si>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</si>
  <si>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</si>
  <si>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</si>
  <si>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</si>
  <si>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</si>
  <si>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</si>
  <si>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</si>
  <si>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</si>
  <si>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</si>
  <si>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</si>
  <si>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</si>
  <si>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</si>
  <si>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</si>
  <si>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</si>
  <si>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</si>
  <si>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</si>
  <si>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</si>
  <si>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</si>
  <si>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</si>
  <si>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</si>
  <si>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</si>
  <si>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</si>
  <si>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</si>
  <si>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</si>
  <si>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</si>
  <si>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</si>
  <si>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</si>
  <si>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</si>
  <si>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</si>
  <si>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</si>
  <si>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</si>
  <si>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</si>
  <si>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</si>
  <si>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</si>
  <si>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</si>
  <si>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</si>
  <si>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</si>
  <si>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</si>
  <si>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</si>
  <si>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</si>
  <si>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</si>
  <si>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</si>
  <si>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</si>
  <si>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</si>
  <si>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</si>
  <si>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</si>
  <si>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</si>
  <si>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</si>
  <si>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</si>
  <si>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</si>
  <si>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</si>
  <si>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</si>
  <si>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</si>
  <si>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</si>
  <si>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</si>
  <si>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</si>
  <si>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</si>
  <si>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</si>
  <si>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</si>
  <si>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</si>
  <si>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</si>
  <si>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</si>
  <si>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</si>
  <si>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</si>
  <si>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</si>
  <si>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</si>
  <si>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</si>
  <si>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</si>
  <si>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</si>
  <si>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</si>
  <si>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</si>
  <si>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</si>
  <si>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</si>
  <si>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</si>
  <si>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</si>
  <si>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</si>
  <si>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</si>
  <si>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</si>
  <si>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</si>
  <si>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</si>
  <si>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</si>
  <si>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</si>
  <si>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</si>
  <si>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</si>
  <si>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</si>
  <si>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</si>
  <si>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</si>
  <si>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</si>
  <si>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</si>
  <si>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</si>
  <si>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</si>
  <si>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</si>
  <si>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</si>
  <si>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</si>
  <si>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</si>
  <si>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</si>
  <si>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</si>
  <si>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</si>
  <si>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</si>
  <si>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</si>
  <si>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</si>
  <si>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</si>
  <si>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</si>
  <si>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</si>
  <si>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</si>
  <si>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</si>
  <si>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</si>
  <si>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</si>
  <si>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</si>
  <si>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</si>
  <si>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</si>
  <si>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</si>
  <si>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</si>
  <si>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</si>
  <si>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</si>
  <si>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</si>
  <si>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</si>
  <si>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</si>
  <si>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</si>
  <si>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</si>
  <si>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</si>
  <si>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</si>
  <si>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</si>
  <si>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</si>
  <si>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</si>
  <si>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</si>
  <si>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</si>
  <si>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</si>
  <si>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</si>
  <si>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</si>
  <si>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</si>
  <si>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</si>
  <si>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</si>
  <si>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</si>
  <si>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</si>
  <si>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</si>
  <si>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</si>
  <si>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</si>
  <si>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</si>
  <si>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</si>
  <si>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</si>
  <si>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</si>
  <si>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</si>
  <si>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</si>
  <si>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</si>
  <si>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</si>
  <si>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</si>
  <si>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</si>
  <si>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</si>
  <si>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</si>
  <si>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</si>
  <si>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</si>
  <si>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</si>
  <si>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</si>
  <si>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</si>
  <si>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</si>
  <si>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</si>
  <si>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</si>
  <si>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</si>
  <si>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</si>
  <si>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</si>
  <si>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</si>
  <si>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</si>
  <si>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</si>
  <si>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</si>
  <si>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</si>
  <si>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</si>
  <si>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</si>
  <si>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</si>
  <si>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</si>
  <si>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</si>
  <si>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</si>
  <si>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</si>
  <si>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</si>
  <si>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</si>
  <si>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</si>
  <si>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</si>
  <si>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</si>
  <si>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</si>
  <si>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</si>
  <si>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</si>
  <si>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</si>
  <si>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</si>
  <si>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</si>
  <si>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</si>
  <si>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</si>
  <si>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</si>
  <si>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</si>
  <si>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</si>
  <si>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</si>
  <si>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</si>
  <si>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</si>
  <si>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</si>
  <si>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</si>
  <si>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</si>
  <si>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</si>
  <si>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</si>
  <si>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</si>
  <si>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</si>
  <si>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</si>
  <si>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</si>
  <si>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</si>
  <si>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</si>
  <si>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</si>
  <si>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</si>
  <si>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</si>
  <si>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</si>
  <si>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</si>
  <si>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</si>
  <si>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</si>
  <si>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</si>
  <si>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</si>
  <si>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</si>
  <si>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</si>
  <si>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</si>
  <si>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</si>
  <si>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</si>
  <si>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</si>
  <si>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</si>
  <si>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</si>
  <si>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</si>
  <si>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</si>
  <si>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</si>
  <si>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</si>
  <si>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</si>
  <si>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</si>
  <si>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</si>
  <si>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</si>
  <si>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</si>
  <si>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</si>
  <si>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</si>
  <si>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</si>
  <si>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</si>
  <si>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</si>
  <si>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</si>
  <si>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</si>
  <si>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</si>
  <si>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</si>
  <si>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</si>
  <si>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</si>
  <si>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</si>
  <si>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</si>
  <si>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</si>
  <si>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</si>
  <si>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</si>
  <si>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</si>
  <si>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</si>
  <si>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</si>
  <si>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</si>
  <si>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</si>
  <si>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</si>
  <si>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</si>
  <si>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</si>
  <si>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</si>
  <si>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</si>
  <si>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</si>
  <si>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</si>
  <si>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</si>
  <si>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</si>
  <si>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</si>
  <si>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</si>
  <si>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</si>
  <si>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</si>
  <si>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</si>
  <si>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</si>
  <si>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</si>
  <si>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</si>
  <si>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</si>
  <si>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</si>
  <si>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</si>
  <si>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</si>
  <si>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</si>
  <si>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</si>
  <si>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</si>
  <si>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</si>
  <si>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</si>
  <si>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</si>
  <si>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</si>
  <si>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</si>
  <si>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</si>
  <si>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</si>
  <si>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</si>
  <si>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</si>
  <si>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</si>
  <si>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</si>
  <si>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</si>
  <si>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</si>
  <si>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</si>
  <si>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</si>
  <si>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</si>
  <si>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</si>
  <si>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</si>
  <si>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</si>
  <si>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</si>
  <si>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</si>
  <si>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</si>
  <si>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</si>
  <si>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</si>
  <si>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</si>
  <si>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</si>
  <si>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</si>
  <si>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</si>
  <si>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</si>
  <si>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</si>
  <si>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</si>
  <si>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</si>
  <si>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</si>
  <si>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</si>
  <si>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</si>
  <si>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</si>
  <si>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</si>
  <si>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</si>
  <si>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</si>
  <si>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</si>
  <si>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</si>
  <si>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</si>
  <si>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</si>
  <si>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</si>
  <si>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</si>
  <si>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</si>
  <si>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</si>
  <si>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</si>
  <si>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</si>
  <si>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</si>
  <si>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</si>
  <si>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</si>
  <si>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</si>
  <si>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</si>
  <si>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</si>
  <si>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</si>
  <si>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</si>
  <si>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</si>
  <si>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</si>
  <si>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</si>
  <si>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</si>
  <si>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</si>
  <si>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</si>
  <si>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</si>
  <si>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</si>
  <si>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</si>
  <si>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</si>
  <si>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</si>
  <si>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</si>
  <si>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</si>
  <si>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</si>
  <si>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</si>
  <si>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</si>
  <si>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</si>
  <si>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</si>
  <si>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</si>
  <si>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</si>
  <si>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</si>
  <si>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</si>
  <si>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</si>
  <si>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</si>
  <si>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</si>
  <si>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</si>
  <si>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</si>
  <si>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</si>
  <si>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</si>
  <si>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</si>
  <si>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</si>
  <si>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</si>
  <si>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</si>
  <si>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</si>
  <si>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</si>
  <si>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</si>
  <si>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</si>
  <si>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</si>
  <si>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</si>
  <si>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</si>
  <si>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</si>
  <si>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</si>
  <si>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</si>
  <si>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</si>
  <si>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</si>
  <si>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</si>
  <si>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</si>
  <si>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</si>
  <si>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</si>
  <si>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</si>
  <si>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</si>
  <si>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</si>
  <si>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</si>
  <si>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</si>
  <si>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</si>
  <si>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</si>
  <si>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</si>
  <si>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</si>
  <si>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</si>
  <si>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</si>
  <si>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</si>
  <si>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</si>
  <si>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</si>
  <si>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</si>
  <si>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</si>
  <si>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</si>
  <si>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</si>
  <si>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</si>
  <si>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</si>
  <si>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</si>
  <si>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</si>
  <si>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</si>
  <si>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</si>
  <si>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</si>
  <si>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</si>
  <si>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</si>
  <si>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</si>
  <si>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</si>
  <si>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</si>
  <si>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</si>
  <si>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</si>
  <si>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</si>
  <si>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</si>
  <si>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</si>
  <si>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</si>
  <si>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</si>
  <si>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</si>
  <si>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</si>
  <si>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</si>
  <si>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</si>
  <si>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</si>
  <si>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</si>
  <si>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</si>
  <si>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</si>
  <si>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</si>
  <si>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</si>
  <si>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</si>
  <si>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</si>
  <si>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</si>
  <si>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</si>
  <si>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</si>
  <si>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</si>
  <si>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</si>
  <si>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</si>
  <si>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</si>
  <si>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</si>
  <si>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</si>
  <si>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</si>
  <si>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</si>
  <si>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</si>
  <si>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</si>
  <si>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</si>
  <si>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</si>
  <si>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</si>
  <si>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</si>
  <si>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</si>
  <si>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</si>
  <si>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</si>
  <si>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</si>
  <si>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</si>
  <si>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</si>
  <si>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</si>
  <si>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</si>
  <si>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</si>
  <si>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</si>
  <si>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</si>
  <si>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</si>
  <si>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</si>
  <si>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</si>
  <si>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</si>
  <si>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</si>
  <si>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</si>
  <si>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</si>
  <si>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</si>
  <si>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</si>
  <si>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</si>
  <si>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</si>
  <si>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</si>
  <si>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</si>
  <si>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</si>
  <si>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</si>
  <si>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</si>
  <si>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</si>
  <si>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</si>
  <si>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</si>
  <si>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</si>
  <si>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</si>
  <si>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</si>
  <si>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</si>
  <si>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</si>
  <si>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</si>
  <si>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</si>
  <si>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</si>
  <si>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</si>
  <si>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</si>
  <si>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</si>
  <si>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</si>
  <si>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</si>
  <si>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</si>
  <si>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</si>
  <si>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</si>
  <si>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</si>
  <si>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</si>
  <si>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</si>
  <si>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</si>
  <si>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</si>
  <si>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</si>
  <si>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</si>
  <si>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</si>
  <si>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</si>
  <si>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</si>
  <si>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</si>
  <si>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</si>
  <si>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</si>
  <si>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</si>
  <si>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</si>
  <si>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</si>
  <si>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</si>
  <si>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</si>
  <si>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</si>
  <si>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</si>
  <si>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</si>
  <si>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</si>
  <si>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</si>
  <si>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</si>
  <si>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</si>
  <si>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</si>
  <si>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</si>
  <si>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</si>
  <si>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</si>
  <si>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</si>
  <si>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</si>
  <si>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</si>
  <si>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</si>
  <si>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</si>
  <si>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</si>
  <si>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</si>
  <si>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</si>
  <si>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</si>
  <si>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</si>
  <si>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</si>
  <si>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</si>
  <si>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</si>
  <si>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</si>
  <si>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</si>
  <si>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</si>
  <si>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</si>
  <si>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</si>
  <si>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</si>
  <si>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</si>
  <si>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</si>
  <si>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</si>
  <si>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</si>
  <si>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</si>
  <si>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</si>
  <si>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</si>
  <si>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</si>
  <si>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</si>
  <si>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</si>
  <si>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</si>
  <si>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</si>
  <si>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</si>
  <si>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</si>
  <si>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</si>
  <si>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</si>
  <si>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</si>
  <si>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</si>
  <si>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</si>
  <si>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</si>
  <si>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</si>
  <si>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</si>
  <si>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</si>
  <si>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</si>
  <si>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</si>
  <si>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</si>
  <si>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</si>
  <si>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</si>
  <si>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</si>
  <si>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</si>
  <si>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</si>
  <si>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</si>
  <si>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</si>
  <si>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</si>
  <si>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</si>
  <si>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</si>
  <si>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</si>
  <si>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</si>
  <si>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</si>
  <si>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</si>
  <si>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</si>
  <si>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</si>
  <si>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</si>
  <si>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</si>
  <si>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</si>
  <si>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</si>
  <si>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</si>
  <si>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</si>
  <si>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</si>
  <si>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</si>
  <si>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</si>
  <si>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</si>
  <si>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</si>
  <si>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</si>
  <si>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</si>
  <si>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</si>
  <si>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</si>
  <si>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</si>
  <si>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</si>
  <si>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</si>
  <si>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</si>
  <si>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</si>
  <si>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</si>
  <si>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</si>
  <si>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</si>
  <si>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</si>
  <si>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</si>
  <si>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</si>
  <si>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</si>
  <si>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</si>
  <si>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</si>
  <si>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</si>
  <si>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</si>
  <si>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</si>
  <si>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</si>
  <si>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</si>
  <si>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</si>
  <si>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</si>
  <si>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</si>
  <si>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</si>
  <si>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</si>
  <si>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</si>
  <si>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</si>
  <si>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</si>
  <si>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</si>
  <si>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</si>
  <si>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</si>
  <si>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</si>
  <si>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</si>
  <si>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</si>
  <si>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</si>
  <si>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</si>
  <si>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</si>
  <si>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</si>
  <si>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</si>
  <si>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</si>
  <si>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</si>
  <si>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</si>
  <si>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</si>
  <si>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</si>
  <si>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</si>
  <si>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</si>
  <si>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</si>
  <si>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</si>
  <si>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</si>
  <si>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</si>
  <si>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</si>
  <si>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</si>
  <si>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</si>
  <si>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</si>
  <si>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</si>
  <si>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</si>
  <si>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</si>
  <si>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</si>
  <si>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</si>
  <si>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</si>
  <si>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</si>
  <si>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</si>
  <si>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</si>
  <si>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</si>
  <si>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</si>
  <si>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</si>
  <si>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</si>
  <si>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</si>
  <si>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</si>
  <si>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</si>
  <si>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</si>
  <si>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</si>
  <si>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</si>
  <si>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</si>
  <si>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</si>
  <si>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</si>
  <si>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</si>
  <si>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</si>
  <si>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</si>
  <si>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</si>
  <si>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</si>
  <si>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</si>
  <si>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</si>
  <si>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</si>
  <si>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</si>
  <si>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</si>
  <si>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</si>
  <si>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</si>
  <si>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</si>
  <si>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</si>
  <si>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</si>
  <si>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</si>
  <si>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</si>
  <si>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</si>
  <si>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</si>
  <si>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</si>
  <si>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</si>
  <si>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</si>
  <si>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</si>
  <si>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</si>
  <si>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</si>
  <si>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</si>
  <si>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</si>
  <si>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</si>
  <si>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</si>
  <si>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</si>
  <si>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</si>
  <si>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</si>
  <si>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</si>
  <si>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</si>
  <si>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</si>
  <si>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</si>
  <si>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</si>
  <si>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</si>
  <si>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</si>
  <si>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</si>
  <si>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</si>
  <si>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</si>
  <si>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</si>
  <si>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</si>
  <si>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</si>
  <si>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</si>
  <si>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</si>
  <si>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</si>
  <si>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</si>
  <si>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</si>
  <si>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</si>
  <si>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</si>
  <si>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</si>
  <si>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</si>
  <si>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</si>
  <si>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</si>
  <si>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</si>
  <si>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</si>
  <si>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</si>
  <si>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</si>
  <si>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</si>
  <si>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</si>
  <si>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</si>
  <si>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</si>
  <si>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</si>
  <si>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</si>
  <si>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</si>
  <si>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</si>
  <si>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</si>
  <si>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</si>
  <si>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</si>
  <si>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</si>
  <si>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</si>
  <si>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</si>
  <si>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</si>
  <si>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</si>
  <si>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</si>
  <si>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</si>
  <si>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</si>
  <si>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</si>
  <si>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</si>
  <si>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</si>
  <si>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</si>
  <si>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</si>
  <si>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</si>
  <si>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</si>
  <si>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</si>
  <si>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</si>
  <si>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</si>
  <si>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</si>
  <si>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</si>
  <si>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</si>
  <si>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</si>
  <si>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</si>
  <si>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</si>
  <si>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</si>
  <si>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</si>
  <si>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</si>
  <si>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</si>
  <si>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</si>
  <si>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</si>
  <si>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</si>
  <si>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</si>
  <si>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</si>
  <si>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</si>
  <si>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</si>
  <si>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</si>
  <si>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</si>
  <si>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</si>
  <si>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</si>
  <si>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</si>
  <si>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</si>
  <si>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</si>
  <si>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</si>
  <si>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</si>
  <si>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</si>
  <si>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</si>
  <si>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</si>
  <si>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</si>
  <si>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</si>
  <si>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</si>
  <si>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</si>
  <si>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</si>
  <si>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</si>
  <si>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</si>
  <si>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</si>
  <si>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</si>
  <si>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</si>
  <si>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</si>
  <si>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</si>
  <si>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</si>
  <si>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</si>
  <si>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</si>
  <si>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</si>
  <si>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</si>
  <si>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</si>
  <si>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</si>
  <si>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</si>
  <si>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</si>
  <si>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</si>
  <si>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</si>
  <si>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</si>
  <si>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</si>
  <si>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</si>
  <si>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</si>
  <si>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</si>
  <si>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</si>
  <si>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</si>
  <si>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</si>
  <si>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</si>
  <si>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</si>
  <si>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</si>
  <si>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</si>
  <si>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</si>
  <si>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</si>
  <si>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</si>
  <si>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</si>
  <si>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</si>
  <si>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</si>
  <si>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</si>
  <si>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</si>
  <si>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</si>
  <si>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</si>
  <si>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</si>
  <si>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</si>
  <si>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</si>
  <si>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</si>
  <si>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</si>
  <si>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</si>
  <si>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</si>
  <si>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</si>
  <si>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</si>
  <si>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</si>
  <si>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</si>
  <si>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</si>
  <si>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</si>
  <si>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</si>
  <si>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</si>
  <si>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</si>
  <si>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</si>
  <si>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</si>
  <si>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</si>
  <si>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</si>
  <si>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</si>
  <si>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</si>
  <si>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</si>
  <si>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</si>
  <si>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</si>
  <si>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</si>
  <si>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</si>
  <si>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</si>
  <si>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</si>
  <si>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</si>
  <si>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</si>
  <si>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</si>
  <si>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</si>
  <si>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</si>
  <si>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</si>
  <si>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</si>
  <si>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</si>
  <si>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</si>
  <si>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</si>
  <si>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</si>
  <si>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</si>
  <si>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</si>
  <si>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</si>
  <si>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</si>
  <si>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</si>
  <si>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</si>
  <si>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</si>
  <si>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</si>
  <si>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</si>
  <si>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</si>
  <si>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</si>
  <si>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</si>
  <si>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</si>
  <si>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</si>
  <si>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</si>
  <si>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</si>
  <si>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</si>
  <si>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</si>
  <si>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</si>
  <si>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</si>
  <si>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</si>
  <si>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</si>
  <si>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</si>
  <si>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</si>
  <si>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</si>
  <si>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</si>
  <si>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</si>
  <si>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</si>
  <si>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</si>
  <si>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</si>
  <si>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</si>
  <si>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</si>
  <si>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</si>
  <si>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</si>
  <si>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</si>
  <si>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</si>
  <si>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</si>
  <si>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</si>
  <si>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</si>
  <si>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</si>
  <si>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</si>
  <si>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</si>
  <si>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</si>
  <si>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</si>
  <si>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</si>
  <si>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</si>
  <si>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</si>
  <si>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</si>
  <si>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</si>
  <si>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</si>
  <si>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</si>
  <si>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</si>
  <si>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</si>
  <si>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</si>
  <si>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</si>
  <si>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</si>
  <si>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</si>
  <si>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</si>
  <si>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</si>
  <si>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</si>
  <si>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</si>
  <si>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</si>
  <si>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</si>
  <si>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</si>
  <si>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</si>
  <si>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</si>
  <si>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</si>
  <si>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</si>
  <si>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</si>
  <si>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</si>
  <si>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</si>
  <si>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</si>
  <si>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</si>
  <si>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</si>
  <si>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</si>
  <si>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</si>
  <si>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</si>
  <si>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</si>
  <si>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</si>
  <si>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</si>
  <si>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</si>
  <si>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</si>
  <si>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</si>
  <si>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</si>
  <si>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</si>
  <si>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</si>
  <si>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</si>
  <si>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</si>
  <si>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</si>
  <si>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</si>
  <si>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</si>
  <si>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</si>
  <si>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</si>
  <si>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</si>
  <si>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</si>
  <si>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</si>
  <si>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</si>
  <si>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</si>
  <si>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</si>
  <si>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</si>
  <si>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</si>
  <si>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</si>
  <si>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</si>
  <si>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</si>
  <si>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</si>
  <si>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</si>
  <si>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</si>
  <si>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</si>
  <si>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</si>
  <si>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</si>
  <si>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</si>
  <si>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</si>
  <si>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</si>
  <si>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</si>
  <si>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</si>
  <si>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</si>
  <si>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</si>
  <si>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</si>
  <si>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</si>
  <si>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</si>
  <si>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</si>
  <si>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</si>
  <si>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</si>
  <si>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</si>
  <si>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</si>
  <si>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</si>
  <si>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</si>
  <si>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</si>
  <si>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</si>
  <si>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</si>
  <si>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</si>
  <si>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</si>
  <si>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</si>
  <si>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</si>
  <si>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</si>
  <si>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</si>
  <si>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</si>
  <si>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</si>
  <si>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</si>
  <si>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</si>
  <si>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</si>
  <si>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</si>
  <si>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</si>
  <si>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</si>
  <si>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</si>
  <si>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</si>
  <si>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</si>
  <si>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</si>
  <si>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</si>
  <si>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</si>
  <si>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</si>
  <si>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</si>
  <si>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</si>
  <si>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</si>
  <si>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</si>
  <si>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</si>
  <si>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</si>
  <si>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</si>
  <si>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</si>
  <si>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</si>
  <si>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</si>
  <si>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</si>
  <si>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</si>
  <si>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</si>
  <si>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</si>
  <si>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</si>
  <si>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</si>
  <si>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</si>
  <si>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</si>
  <si>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</si>
  <si>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</si>
  <si>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</si>
  <si>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</si>
  <si>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</si>
  <si>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</si>
  <si>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</si>
  <si>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</si>
  <si>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</si>
  <si>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</si>
  <si>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</si>
  <si>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</si>
  <si>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</si>
  <si>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</si>
  <si>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</si>
  <si>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</si>
  <si>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</si>
  <si>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</si>
  <si>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</si>
  <si>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</si>
  <si>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</si>
  <si>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</si>
  <si>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</si>
  <si>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</si>
  <si>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</si>
  <si>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</si>
  <si>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</si>
  <si>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</si>
  <si>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</si>
  <si>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</si>
  <si>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</si>
  <si>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</si>
  <si>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</si>
  <si>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</si>
  <si>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</si>
  <si>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</si>
  <si>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</si>
  <si>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</si>
  <si>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</si>
  <si>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</si>
  <si>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</si>
  <si>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</si>
  <si>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</si>
  <si>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</si>
  <si>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</si>
  <si>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</si>
  <si>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</si>
  <si>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</si>
  <si>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</si>
  <si>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</si>
  <si>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</si>
  <si>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</si>
  <si>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</si>
  <si>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</si>
  <si>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</si>
  <si>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</si>
  <si>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</si>
  <si>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</si>
  <si>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</si>
  <si>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</si>
  <si>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</si>
  <si>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</si>
  <si>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</si>
  <si>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</si>
  <si>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</si>
  <si>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</si>
  <si>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</si>
  <si>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</si>
  <si>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</si>
  <si>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</si>
  <si>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</si>
  <si>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</si>
  <si>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</si>
  <si>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</si>
  <si>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</si>
  <si>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</si>
  <si>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</si>
  <si>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</si>
  <si>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</si>
  <si>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</si>
  <si>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</si>
  <si>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</si>
  <si>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</si>
  <si>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</si>
  <si>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</si>
  <si>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</si>
  <si>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</si>
  <si>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</si>
  <si>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</si>
  <si>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</si>
  <si>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</si>
  <si>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</si>
  <si>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</si>
  <si>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</si>
  <si>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</si>
  <si>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</si>
  <si>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</si>
  <si>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</si>
  <si>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</si>
  <si>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</si>
  <si>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</si>
  <si>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</si>
  <si>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</si>
  <si>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</si>
  <si>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</si>
  <si>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</si>
  <si>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</si>
  <si>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</si>
  <si>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</si>
  <si>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</si>
  <si>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</si>
  <si>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</si>
  <si>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</si>
  <si>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</si>
  <si>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</si>
  <si>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</si>
  <si>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</si>
  <si>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</si>
  <si>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</si>
  <si>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</si>
  <si>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</si>
  <si>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</si>
  <si>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</si>
  <si>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</si>
  <si>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</si>
  <si>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</si>
  <si>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</si>
  <si>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</si>
  <si>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</si>
  <si>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</si>
  <si>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</si>
  <si>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</si>
  <si>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</si>
  <si>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</si>
  <si>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</si>
  <si>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</si>
  <si>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</si>
  <si>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</si>
  <si>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</si>
  <si>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</si>
  <si>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</si>
  <si>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</si>
  <si>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</si>
  <si>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</si>
  <si>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</si>
  <si>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</si>
  <si>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</si>
  <si>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</si>
  <si>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</si>
  <si>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</si>
  <si>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</si>
  <si>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</si>
  <si>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</si>
  <si>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</si>
  <si>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</si>
  <si>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</si>
  <si>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</si>
  <si>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</si>
  <si>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</si>
  <si>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</si>
  <si>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</si>
  <si>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</si>
  <si>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</si>
  <si>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</si>
  <si>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</si>
  <si>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</si>
  <si>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</si>
  <si>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</si>
  <si>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</si>
  <si>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</si>
  <si>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</si>
  <si>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</si>
  <si>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</si>
  <si>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</si>
  <si>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</si>
  <si>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</si>
  <si>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</si>
  <si>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</si>
  <si>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</si>
  <si>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</si>
  <si>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</si>
  <si>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</si>
  <si>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</si>
  <si>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</si>
  <si>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</si>
  <si>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</si>
  <si>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</si>
  <si>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</si>
  <si>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</si>
  <si>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</si>
  <si>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</si>
  <si>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</si>
  <si>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</si>
  <si>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</si>
  <si>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</si>
  <si>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</si>
  <si>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</si>
  <si>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</si>
  <si>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</si>
  <si>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</si>
  <si>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</si>
  <si>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</si>
  <si>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</si>
  <si>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</si>
  <si>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</si>
  <si>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</si>
  <si>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</si>
  <si>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</si>
  <si>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</si>
  <si>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</si>
  <si>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</si>
  <si>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</si>
  <si>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</si>
  <si>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</si>
  <si>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</si>
  <si>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</si>
  <si>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</si>
  <si>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</si>
  <si>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</si>
  <si>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</si>
  <si>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</si>
  <si>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</si>
  <si>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</si>
  <si>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</si>
  <si>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</si>
  <si>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</si>
  <si>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</si>
  <si>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</si>
  <si>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</si>
  <si>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</si>
  <si>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</si>
  <si>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</si>
  <si>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</si>
  <si>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</si>
  <si>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</si>
  <si>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</si>
  <si>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</si>
  <si>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</si>
  <si>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</si>
  <si>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</si>
  <si>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</si>
  <si>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</si>
  <si>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</si>
  <si>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</si>
  <si>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</si>
  <si>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</si>
  <si>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</si>
  <si>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</si>
  <si>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</si>
  <si>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</si>
  <si>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</si>
  <si>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</si>
  <si>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</si>
  <si>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</si>
  <si>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</si>
  <si>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</si>
  <si>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</si>
  <si>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</si>
  <si>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</si>
  <si>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</si>
  <si>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</si>
  <si>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</si>
  <si>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</si>
  <si>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</si>
  <si>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</si>
  <si>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</si>
  <si>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</si>
  <si>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</si>
  <si>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</si>
  <si>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</si>
  <si>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</si>
  <si>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</si>
  <si>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</si>
  <si>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</si>
  <si>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</si>
  <si>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</si>
  <si>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</si>
  <si>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</si>
  <si>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</si>
  <si>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</si>
  <si>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</si>
  <si>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</si>
  <si>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</si>
  <si>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</si>
  <si>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</si>
  <si>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</si>
  <si>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</si>
  <si>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</si>
  <si>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</si>
  <si>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</si>
  <si>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</si>
  <si>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</si>
  <si>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</si>
  <si>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</si>
  <si>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</si>
  <si>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</si>
  <si>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</si>
  <si>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</si>
  <si>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</si>
  <si>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</si>
  <si>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</si>
  <si>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</si>
  <si>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</si>
  <si>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</si>
  <si>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</si>
  <si>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</si>
  <si>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</si>
  <si>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</si>
  <si>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</si>
  <si>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</si>
  <si>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</si>
  <si>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</si>
  <si>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</si>
  <si>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</si>
  <si>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</si>
  <si>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</si>
  <si>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</si>
  <si>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</si>
  <si>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</si>
  <si>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</si>
  <si>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</si>
  <si>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</si>
  <si>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</si>
  <si>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</si>
  <si>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</si>
  <si>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</si>
  <si>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</si>
  <si>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</si>
  <si>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</si>
  <si>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</si>
  <si>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</si>
  <si>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</si>
  <si>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</si>
  <si>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</si>
  <si>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</si>
  <si>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</si>
  <si>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</si>
  <si>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</si>
  <si>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</si>
  <si>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</si>
  <si>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</si>
  <si>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</si>
  <si>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</si>
  <si>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</si>
  <si>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</si>
  <si>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</si>
  <si>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</si>
  <si>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</si>
  <si>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</si>
  <si>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</si>
  <si>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</si>
  <si>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</si>
  <si>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</si>
  <si>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</si>
  <si>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</si>
  <si>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</si>
  <si>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</si>
  <si>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</si>
  <si>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</si>
  <si>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</si>
  <si>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</si>
  <si>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</si>
  <si>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</si>
  <si>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</si>
  <si>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</si>
  <si>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</si>
  <si>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</si>
  <si>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</si>
  <si>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</si>
  <si>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</si>
  <si>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</si>
  <si>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</si>
  <si>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</si>
  <si>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</si>
  <si>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</si>
  <si>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</si>
  <si>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</si>
  <si>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</si>
  <si>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</si>
  <si>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</si>
  <si>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</si>
  <si>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</si>
  <si>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</si>
  <si>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</si>
  <si>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</si>
  <si>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</si>
  <si>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</si>
  <si>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</si>
  <si>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</si>
  <si>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</si>
  <si>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</si>
  <si>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</si>
  <si>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</si>
  <si>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</si>
  <si>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</si>
  <si>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</si>
  <si>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</si>
  <si>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</si>
  <si>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</si>
  <si>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</si>
  <si>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</si>
  <si>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</si>
  <si>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</si>
  <si>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</si>
  <si>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</si>
  <si>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</si>
  <si>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</si>
  <si>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</si>
  <si>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</si>
  <si>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</si>
  <si>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</si>
  <si>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</si>
  <si>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</si>
  <si>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</si>
  <si>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</si>
  <si>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</si>
  <si>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</si>
  <si>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</si>
  <si>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</si>
  <si>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</si>
  <si>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</si>
  <si>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</si>
  <si>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</si>
  <si>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</si>
  <si>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</si>
  <si>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</si>
  <si>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</si>
  <si>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</si>
  <si>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</si>
  <si>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</si>
  <si>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</si>
  <si>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</si>
  <si>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</si>
  <si>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</si>
  <si>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</si>
  <si>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</si>
  <si>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</si>
  <si>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</si>
  <si>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</si>
  <si>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</si>
  <si>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</si>
  <si>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</si>
  <si>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</si>
  <si>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</si>
  <si>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</si>
  <si>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</si>
  <si>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</si>
  <si>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</si>
  <si>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</si>
  <si>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</si>
  <si>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</si>
  <si>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</si>
  <si>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</si>
  <si>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</si>
  <si>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</si>
  <si>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</si>
  <si>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</si>
  <si>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</si>
  <si>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</si>
  <si>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</si>
  <si>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</si>
  <si>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</si>
  <si>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</si>
  <si>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</si>
  <si>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</si>
  <si>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</si>
  <si>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</si>
  <si>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</si>
  <si>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</si>
  <si>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</si>
  <si>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</si>
  <si>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</si>
  <si>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</si>
  <si>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</si>
  <si>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</si>
  <si>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</si>
  <si>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</si>
  <si>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</si>
  <si>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</si>
  <si>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</si>
  <si>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</si>
  <si>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</si>
  <si>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</si>
  <si>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</si>
  <si>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</si>
  <si>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</si>
  <si>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</si>
  <si>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</si>
  <si>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</si>
  <si>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</si>
  <si>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</si>
  <si>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</si>
  <si>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</si>
  <si>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</si>
  <si>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</si>
  <si>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</si>
  <si>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</si>
  <si>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</si>
  <si>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</si>
  <si>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</si>
  <si>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</si>
  <si>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</si>
  <si>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</si>
  <si>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</si>
  <si>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</si>
  <si>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</si>
  <si>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</si>
  <si>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</si>
  <si>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</si>
  <si>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</si>
  <si>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</si>
  <si>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</si>
  <si>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</si>
  <si>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</si>
  <si>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</si>
  <si>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</si>
  <si>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</si>
  <si>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</si>
  <si>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</si>
  <si>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</si>
  <si>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</si>
  <si>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</si>
  <si>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</si>
  <si>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</si>
  <si>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</si>
  <si>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</si>
  <si>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</si>
  <si>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</si>
  <si>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</si>
  <si>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</si>
  <si>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</si>
  <si>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</si>
  <si>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</si>
  <si>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</si>
  <si>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</si>
  <si>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</si>
  <si>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</si>
  <si>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</si>
  <si>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</si>
  <si>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</si>
  <si>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</si>
  <si>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</si>
  <si>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</si>
  <si>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</si>
  <si>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</si>
  <si>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</si>
  <si>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</si>
  <si>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</si>
  <si>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</si>
  <si>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</si>
  <si>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</si>
  <si>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</si>
  <si>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</si>
  <si>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</si>
  <si>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</si>
  <si>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</si>
  <si>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</si>
  <si>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</si>
  <si>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</si>
  <si>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</si>
  <si>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</si>
  <si>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</si>
  <si>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</si>
  <si>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</si>
  <si>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</si>
  <si>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</si>
  <si>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</si>
  <si>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</si>
  <si>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</si>
  <si>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</si>
  <si>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</si>
  <si>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</si>
  <si>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</si>
  <si>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</si>
  <si>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</si>
  <si>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</si>
  <si>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</si>
  <si>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</si>
  <si>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</si>
  <si>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</si>
  <si>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</si>
  <si>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</si>
  <si>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</si>
  <si>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</si>
  <si>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</si>
  <si>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</si>
  <si>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</si>
  <si>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</si>
  <si>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</si>
  <si>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</si>
  <si>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</si>
  <si>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</si>
  <si>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</si>
  <si>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</si>
  <si>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</si>
  <si>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</si>
  <si>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</si>
  <si>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</si>
  <si>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</si>
  <si>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</si>
  <si>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</si>
  <si>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</si>
  <si>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</si>
  <si>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</si>
  <si>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</si>
  <si>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</si>
  <si>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</si>
  <si>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</si>
  <si>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</si>
  <si>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</si>
  <si>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</si>
  <si>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</si>
  <si>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</si>
  <si>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</si>
  <si>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</si>
  <si>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</si>
  <si>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</si>
  <si>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</si>
  <si>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</si>
  <si>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</si>
  <si>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</si>
  <si>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</si>
  <si>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</si>
  <si>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</si>
  <si>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</si>
  <si>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</si>
  <si>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</si>
  <si>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</si>
  <si>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</si>
  <si>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</si>
  <si>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</si>
  <si>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</si>
  <si>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</si>
  <si>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</si>
  <si>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</si>
  <si>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</si>
  <si>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</si>
  <si>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</si>
  <si>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</si>
  <si>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</si>
  <si>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</si>
  <si>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</si>
  <si>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</si>
  <si>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</si>
  <si>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</si>
  <si>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</si>
  <si>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</si>
  <si>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</si>
  <si>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</si>
  <si>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</si>
  <si>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</si>
  <si>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</si>
  <si>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</si>
  <si>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</si>
  <si>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</si>
  <si>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</si>
  <si>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</si>
  <si>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</si>
  <si>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</si>
  <si>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</si>
  <si>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</si>
  <si>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</si>
  <si>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</si>
  <si>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</si>
  <si>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</si>
  <si>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</si>
  <si>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</si>
  <si>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</si>
  <si>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</si>
  <si>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</si>
  <si>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</si>
  <si>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</si>
  <si>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</si>
  <si>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</si>
  <si>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</si>
  <si>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</si>
  <si>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</si>
  <si>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</si>
  <si>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</si>
  <si>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</si>
  <si>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</si>
  <si>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</si>
  <si>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</si>
  <si>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</si>
  <si>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</si>
  <si>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</si>
  <si>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</si>
  <si>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</si>
  <si>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</si>
  <si>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</si>
  <si>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</si>
  <si>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</si>
  <si>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</si>
  <si>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</si>
  <si>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</si>
  <si>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</si>
  <si>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</si>
  <si>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</si>
  <si>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</si>
  <si>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</si>
  <si>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</si>
  <si>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</si>
  <si>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</si>
  <si>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</si>
  <si>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</si>
  <si>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</si>
  <si>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</si>
  <si>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</si>
  <si>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</si>
  <si>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</si>
  <si>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</si>
  <si>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</si>
  <si>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</si>
  <si>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</si>
  <si>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</si>
  <si>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</si>
  <si>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</si>
  <si>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</si>
  <si>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</si>
  <si>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</si>
  <si>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</si>
  <si>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</si>
  <si>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</si>
  <si>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</si>
  <si>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</si>
  <si>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</si>
  <si>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</si>
  <si>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</si>
  <si>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</si>
  <si>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</si>
  <si>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</si>
  <si>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</si>
  <si>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</si>
  <si>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</si>
  <si>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</si>
  <si>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</si>
  <si>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</si>
  <si>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</si>
  <si>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</si>
  <si>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</si>
  <si>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</si>
  <si>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</si>
  <si>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</si>
  <si>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</si>
  <si>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</si>
  <si>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</si>
  <si>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</si>
  <si>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</si>
  <si>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</si>
  <si>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</si>
  <si>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</si>
  <si>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</si>
  <si>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</si>
  <si>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</si>
  <si>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</si>
  <si>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</si>
  <si>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</si>
  <si>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</si>
  <si>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</si>
  <si>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</si>
  <si>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</si>
  <si>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</si>
  <si>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</si>
  <si>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</si>
  <si>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</si>
  <si>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</si>
  <si>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</si>
  <si>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</si>
  <si>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</si>
  <si>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</si>
  <si>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</si>
  <si>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</si>
  <si>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</si>
  <si>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</si>
  <si>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</si>
  <si>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</si>
  <si>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</si>
  <si>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</si>
  <si>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</si>
  <si>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</si>
  <si>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</si>
  <si>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</si>
  <si>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</si>
  <si>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</si>
  <si>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</si>
  <si>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</si>
  <si>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</si>
  <si>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</si>
  <si>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</si>
  <si>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</si>
  <si>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</si>
  <si>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</si>
  <si>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</si>
  <si>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</si>
  <si>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</si>
  <si>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</si>
  <si>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</si>
  <si>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</si>
  <si>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</si>
  <si>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</si>
  <si>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</si>
  <si>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</si>
  <si>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</si>
  <si>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</si>
  <si>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</si>
  <si>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</si>
  <si>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</si>
  <si>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</si>
  <si>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</si>
  <si>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</si>
  <si>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</si>
  <si>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</si>
  <si>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</si>
  <si>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</si>
  <si>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</si>
  <si>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</si>
  <si>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</si>
  <si>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</si>
  <si>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</si>
  <si>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</si>
  <si>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</si>
  <si>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</si>
  <si>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</si>
  <si>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</si>
  <si>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</si>
  <si>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</si>
  <si>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</si>
  <si>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</si>
  <si>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</si>
  <si>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</si>
  <si>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</si>
  <si>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</si>
  <si>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</si>
  <si>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</si>
  <si>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</si>
  <si>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</si>
  <si>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</si>
  <si>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</si>
  <si>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</si>
  <si>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</si>
  <si>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</si>
  <si>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</si>
  <si>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</si>
  <si>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</si>
  <si>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</si>
  <si>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</si>
  <si>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</si>
  <si>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</si>
  <si>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</si>
  <si>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</si>
  <si>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</si>
  <si>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</si>
  <si>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</si>
  <si>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</si>
  <si>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</si>
  <si>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</si>
  <si>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</si>
  <si>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</si>
  <si>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</si>
  <si>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</si>
  <si>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</si>
  <si>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</si>
  <si>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</si>
  <si>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</si>
  <si>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</si>
  <si>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</si>
  <si>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</si>
  <si>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</si>
  <si>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</si>
  <si>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</si>
  <si>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</si>
  <si>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</si>
  <si>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</si>
  <si>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</si>
  <si>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</si>
  <si>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</si>
  <si>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</si>
  <si>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</si>
  <si>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</si>
  <si>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</si>
  <si>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</si>
  <si>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</si>
  <si>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</si>
  <si>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</si>
  <si>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</si>
  <si>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</si>
  <si>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</si>
  <si>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</si>
  <si>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</si>
  <si>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</si>
  <si>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</si>
  <si>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</si>
  <si>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</si>
  <si>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</si>
  <si>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</si>
  <si>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</si>
  <si>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</si>
  <si>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</si>
  <si>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</si>
  <si>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</si>
  <si>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</si>
  <si>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</si>
  <si>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</si>
  <si>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</si>
  <si>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</si>
  <si>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</si>
  <si>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</si>
  <si>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</si>
  <si>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</si>
  <si>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</si>
  <si>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</si>
  <si>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</si>
  <si>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</si>
  <si>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</si>
  <si>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</si>
  <si>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</si>
  <si>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</si>
  <si>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</si>
  <si>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</si>
  <si>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</si>
  <si>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</si>
  <si>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</si>
  <si>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</si>
  <si>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</si>
  <si>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</si>
  <si>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</si>
  <si>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</si>
  <si>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</si>
  <si>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</si>
  <si>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</si>
  <si>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</si>
  <si>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</si>
  <si>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</si>
  <si>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</si>
  <si>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</si>
  <si>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</si>
  <si>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</si>
  <si>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</si>
  <si>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</si>
  <si>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</si>
  <si>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</si>
  <si>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</si>
  <si>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</si>
  <si>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</si>
  <si>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</si>
  <si>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</si>
  <si>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</si>
  <si>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</si>
  <si>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</si>
  <si>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</si>
  <si>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</si>
  <si>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</si>
  <si>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</si>
  <si>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</si>
  <si>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</si>
  <si>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</si>
  <si>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</si>
  <si>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</si>
  <si>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</si>
  <si>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</si>
  <si>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</si>
  <si>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</si>
  <si>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</si>
  <si>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</si>
  <si>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</si>
  <si>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</si>
  <si>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</si>
  <si>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</si>
  <si>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</si>
  <si>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</si>
  <si>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</si>
  <si>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</si>
  <si>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</si>
  <si>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</si>
  <si>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</si>
  <si>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</si>
  <si>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</si>
  <si>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</si>
  <si>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</si>
  <si>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</si>
  <si>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</si>
  <si>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</si>
  <si>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</si>
  <si>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</si>
  <si>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</si>
  <si>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</si>
  <si>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</si>
  <si>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</si>
  <si>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</si>
  <si>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</si>
  <si>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</si>
  <si>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</si>
  <si>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</si>
  <si>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</si>
  <si>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</si>
  <si>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</si>
  <si>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</si>
  <si>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</si>
  <si>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</si>
  <si>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</si>
  <si>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</si>
  <si>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</si>
  <si>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</si>
  <si>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</si>
  <si>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</si>
  <si>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</si>
  <si>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</si>
  <si>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</si>
  <si>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</si>
  <si>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</si>
  <si>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</si>
  <si>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</si>
  <si>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</si>
  <si>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</si>
  <si>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</si>
  <si>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</si>
  <si>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</si>
  <si>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</si>
  <si>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</si>
  <si>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</si>
  <si>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</si>
  <si>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</si>
  <si>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</si>
  <si>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</si>
  <si>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</si>
  <si>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</si>
  <si>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</si>
  <si>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</si>
  <si>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</si>
  <si>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</si>
  <si>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</si>
  <si>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</si>
  <si>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</si>
  <si>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</si>
  <si>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</si>
  <si>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</si>
  <si>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</si>
  <si>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</si>
  <si>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</si>
  <si>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</si>
  <si>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</si>
  <si>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</si>
  <si>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</si>
  <si>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</si>
  <si>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</si>
  <si>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</si>
  <si>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</si>
  <si>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</si>
  <si>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</si>
  <si>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</si>
  <si>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</si>
  <si>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</si>
  <si>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</si>
  <si>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</si>
  <si>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</si>
  <si>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</si>
  <si>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</si>
  <si>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</si>
  <si>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</si>
  <si>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</si>
  <si>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</si>
  <si>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</si>
  <si>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</si>
  <si>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</si>
  <si>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</si>
  <si>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</si>
  <si>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</si>
  <si>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</si>
  <si>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</si>
  <si>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</si>
  <si>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</si>
  <si>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</si>
  <si>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</si>
  <si>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</si>
  <si>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</si>
  <si>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</si>
  <si>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</si>
  <si>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</si>
  <si>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</si>
  <si>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</si>
  <si>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</si>
  <si>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</si>
  <si>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</si>
  <si>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</si>
  <si>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</si>
  <si>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</si>
  <si>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</si>
  <si>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</si>
  <si>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</si>
  <si>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</si>
  <si>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</si>
  <si>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</si>
  <si>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</si>
  <si>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</si>
  <si>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</si>
  <si>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</si>
  <si>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</si>
  <si>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</si>
  <si>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</si>
  <si>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</si>
  <si>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</si>
  <si>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</si>
  <si>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</si>
  <si>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</si>
  <si>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</si>
  <si>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</si>
  <si>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</si>
  <si>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</si>
  <si>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</si>
  <si>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</si>
  <si>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</si>
  <si>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</si>
  <si>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</si>
  <si>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</si>
  <si>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</si>
  <si>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</si>
  <si>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</si>
  <si>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</si>
  <si>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</si>
  <si>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</si>
  <si>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</si>
  <si>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</si>
  <si>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</si>
  <si>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</si>
  <si>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</si>
  <si>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</si>
  <si>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</si>
  <si>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</si>
  <si>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</si>
  <si>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</si>
  <si>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</si>
  <si>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</si>
  <si>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</si>
  <si>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</si>
  <si>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</si>
  <si>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</si>
  <si>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</si>
  <si>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</si>
  <si>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</si>
  <si>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</si>
  <si>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</si>
  <si>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</si>
  <si>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</si>
  <si>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</si>
  <si>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</si>
  <si>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</si>
  <si>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</si>
  <si>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</si>
  <si>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</si>
  <si>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</si>
  <si>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</si>
  <si>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</si>
  <si>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</si>
  <si>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</si>
  <si>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</si>
  <si>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</si>
  <si>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</si>
  <si>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</si>
  <si>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</si>
  <si>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</si>
  <si>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</si>
  <si>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</si>
  <si>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</si>
  <si>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</si>
  <si>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</si>
  <si>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</si>
  <si>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</si>
  <si>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</si>
  <si>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</si>
  <si>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</si>
  <si>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</si>
  <si>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</si>
  <si>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</si>
  <si>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</si>
  <si>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</si>
  <si>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</si>
  <si>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</si>
  <si>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</si>
  <si>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</si>
  <si>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</si>
  <si>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</si>
  <si>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</si>
  <si>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</si>
  <si>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</si>
  <si>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</si>
  <si>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</si>
  <si>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</si>
  <si>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</si>
  <si>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</si>
  <si>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</si>
  <si>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</si>
  <si>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</si>
  <si>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</si>
  <si>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</si>
  <si>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</si>
  <si>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</si>
  <si>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</si>
  <si>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</si>
  <si>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</si>
  <si>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</si>
  <si>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</si>
  <si>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</si>
  <si>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</si>
  <si>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</si>
  <si>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</si>
  <si>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</si>
  <si>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</si>
  <si>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</si>
  <si>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</si>
  <si>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</si>
  <si>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</si>
  <si>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</si>
  <si>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</si>
  <si>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</si>
  <si>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</si>
  <si>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</si>
  <si>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</si>
  <si>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</si>
  <si>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</si>
  <si>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</si>
  <si>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</si>
  <si>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</si>
  <si>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</si>
  <si>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</si>
  <si>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</si>
  <si>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</si>
  <si>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</si>
  <si>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</si>
  <si>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</si>
  <si>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</si>
  <si>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</si>
  <si>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</si>
  <si>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</si>
  <si>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</si>
  <si>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</si>
  <si>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</si>
  <si>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</si>
  <si>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</si>
  <si>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</si>
  <si>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</si>
  <si>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</si>
  <si>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</si>
  <si>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</si>
  <si>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</si>
  <si>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</si>
  <si>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</si>
  <si>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</si>
  <si>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</si>
  <si>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</si>
  <si>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</si>
  <si>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</si>
  <si>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</si>
  <si>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</si>
  <si>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</si>
  <si>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</si>
  <si>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</si>
  <si>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</si>
  <si>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</si>
  <si>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</si>
  <si>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</si>
  <si>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</si>
  <si>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</si>
  <si>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</si>
  <si>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</si>
  <si>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</si>
  <si>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</si>
  <si>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</si>
  <si>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</si>
  <si>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</si>
  <si>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</si>
  <si>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</si>
  <si>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</si>
  <si>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</si>
  <si>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</si>
  <si>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</si>
  <si>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</si>
  <si>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</si>
  <si>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</si>
  <si>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</si>
  <si>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</si>
  <si>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</si>
  <si>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</si>
  <si>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</si>
  <si>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</si>
  <si>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</si>
  <si>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</si>
  <si>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</si>
  <si>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</si>
  <si>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</si>
  <si>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</si>
  <si>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</si>
  <si>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</si>
  <si>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</si>
  <si>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</si>
  <si>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</si>
  <si>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</si>
  <si>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</si>
  <si>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</si>
  <si>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</si>
  <si>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</si>
  <si>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</si>
  <si>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</si>
  <si>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</si>
  <si>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</si>
  <si>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</si>
  <si>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</si>
  <si>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</si>
  <si>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</si>
  <si>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</si>
  <si>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</si>
  <si>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</si>
  <si>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</si>
  <si>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</si>
  <si>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</si>
  <si>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</si>
  <si>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</si>
  <si>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</si>
  <si>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</si>
  <si>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</si>
  <si>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</si>
  <si>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</si>
  <si>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</si>
  <si>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</si>
  <si>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</si>
  <si>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</si>
  <si>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</si>
  <si>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</si>
  <si>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</si>
  <si>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</si>
  <si>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</si>
  <si>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</si>
  <si>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</si>
  <si>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</si>
  <si>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</si>
  <si>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</si>
  <si>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</si>
  <si>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</si>
  <si>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</si>
  <si>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</si>
  <si>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</si>
  <si>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</si>
  <si>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</si>
  <si>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</si>
  <si>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</si>
  <si>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</si>
  <si>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</si>
  <si>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</si>
  <si>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</si>
  <si>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</si>
  <si>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</si>
  <si>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</si>
  <si>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</si>
  <si>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</si>
  <si>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</si>
  <si>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</si>
  <si>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</si>
  <si>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</si>
  <si>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</si>
  <si>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</si>
  <si>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</si>
  <si>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</si>
  <si>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</si>
  <si>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</si>
  <si>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</si>
  <si>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</si>
  <si>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</si>
  <si>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</si>
  <si>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</si>
  <si>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</si>
  <si>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</si>
  <si>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</si>
  <si>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</si>
  <si>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</si>
  <si>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</si>
  <si>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</si>
  <si>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</si>
  <si>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</si>
  <si>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</si>
  <si>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</si>
  <si>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</si>
  <si>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</si>
  <si>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</si>
  <si>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</si>
  <si>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</si>
  <si>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</si>
  <si>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</si>
  <si>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</si>
  <si>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</si>
  <si>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</si>
  <si>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</si>
  <si>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</si>
  <si>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</si>
  <si>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</si>
  <si>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</si>
  <si>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</si>
  <si>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</si>
  <si>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</si>
  <si>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</si>
  <si>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</si>
  <si>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</si>
  <si>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</si>
  <si>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</si>
  <si>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</si>
  <si>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</si>
  <si>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</si>
  <si>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</si>
  <si>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</si>
  <si>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</si>
  <si>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</si>
  <si>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</si>
  <si>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</si>
  <si>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</si>
  <si>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</si>
  <si>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</si>
  <si>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</si>
  <si>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</si>
  <si>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</si>
  <si>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</si>
  <si>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</si>
  <si>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</si>
  <si>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</si>
  <si>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</si>
  <si>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</si>
  <si>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</si>
  <si>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</si>
  <si>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</si>
  <si>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</si>
  <si>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</si>
  <si>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</si>
  <si>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</si>
  <si>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</si>
  <si>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</si>
  <si>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</si>
  <si>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</si>
  <si>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</si>
  <si>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</si>
  <si>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</si>
  <si>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</si>
  <si>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</si>
  <si>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</si>
  <si>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</si>
  <si>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</si>
  <si>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</si>
  <si>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</si>
  <si>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</si>
  <si>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</si>
  <si>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</si>
  <si>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</si>
  <si>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</si>
  <si>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</si>
  <si>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</si>
  <si>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</si>
  <si>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</si>
  <si>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</si>
  <si>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</si>
  <si>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</si>
  <si>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</si>
  <si>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</si>
  <si>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</si>
  <si>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</si>
  <si>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</si>
  <si>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</si>
  <si>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</si>
  <si>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</si>
  <si>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</si>
  <si>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</si>
  <si>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</si>
  <si>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</si>
  <si>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</si>
  <si>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</si>
  <si>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</si>
  <si>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</si>
  <si>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</si>
  <si>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</si>
  <si>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</si>
  <si>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</si>
  <si>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</si>
  <si>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</si>
  <si>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</si>
  <si>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</si>
  <si>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</si>
  <si>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</si>
  <si>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</si>
  <si>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</si>
  <si>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</si>
  <si>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</si>
  <si>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</si>
  <si>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</si>
  <si>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</si>
  <si>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</si>
  <si>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</si>
  <si>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</si>
  <si>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</si>
  <si>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</si>
  <si>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</si>
  <si>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</si>
  <si>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</si>
  <si>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</si>
  <si>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</si>
  <si>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</si>
  <si>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</si>
  <si>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</si>
  <si>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</si>
  <si>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</si>
  <si>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</si>
  <si>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</si>
  <si>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</si>
  <si>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</si>
  <si>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</si>
  <si>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</si>
  <si>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</si>
  <si>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</si>
  <si>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</si>
  <si>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</si>
  <si>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</si>
  <si>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</si>
  <si>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</si>
  <si>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</si>
  <si>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</si>
  <si>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</si>
  <si>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</si>
  <si>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</si>
  <si>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</si>
  <si>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</si>
  <si>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</si>
  <si>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</si>
  <si>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</si>
  <si>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</si>
  <si>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</si>
  <si>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</si>
  <si>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</si>
  <si>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</si>
  <si>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</si>
  <si>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</si>
  <si>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</si>
  <si>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</si>
  <si>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</si>
  <si>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</si>
  <si>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</si>
  <si>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</si>
  <si>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</si>
  <si>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</si>
  <si>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</si>
  <si>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</si>
  <si>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</si>
  <si>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</si>
  <si>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</si>
  <si>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</si>
  <si>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</si>
  <si>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</si>
  <si>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</si>
  <si>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</si>
  <si>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</si>
  <si>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</si>
  <si>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</si>
  <si>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</si>
  <si>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</si>
  <si>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</si>
  <si>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</si>
  <si>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</si>
  <si>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</si>
  <si>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</si>
  <si>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</si>
  <si>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</si>
  <si>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</si>
  <si>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</si>
  <si>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</si>
  <si>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</si>
  <si>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</si>
  <si>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</si>
  <si>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</si>
  <si>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</si>
  <si>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</si>
  <si>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</si>
  <si>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</si>
  <si>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</si>
  <si>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</si>
  <si>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</si>
  <si>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</si>
  <si>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</si>
  <si>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</si>
  <si>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</si>
  <si>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</si>
  <si>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</si>
  <si>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</si>
  <si>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</si>
  <si>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</si>
  <si>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</si>
  <si>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</si>
  <si>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</si>
  <si>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</si>
  <si>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</si>
  <si>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</si>
  <si>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</si>
  <si>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</si>
  <si>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</si>
  <si>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</si>
  <si>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</si>
  <si>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</si>
  <si>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</si>
  <si>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</si>
  <si>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</si>
  <si>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</si>
  <si>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</si>
  <si>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</si>
  <si>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</si>
  <si>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</si>
  <si>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</si>
  <si>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</si>
  <si>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</si>
  <si>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</si>
  <si>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</si>
  <si>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</si>
  <si>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</si>
  <si>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</si>
  <si>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</si>
  <si>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</si>
  <si>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</si>
  <si>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</si>
  <si>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</si>
  <si>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</si>
  <si>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</si>
  <si>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</si>
  <si>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</si>
  <si>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</si>
  <si>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</si>
  <si>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</si>
  <si>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</si>
  <si>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</si>
  <si>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</si>
  <si>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</si>
  <si>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</si>
  <si>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</si>
  <si>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</si>
  <si>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</si>
  <si>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</si>
  <si>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</si>
  <si>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</si>
  <si>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</si>
  <si>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</si>
  <si>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</si>
  <si>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</si>
  <si>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</si>
  <si>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</si>
  <si>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</si>
  <si>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</si>
  <si>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</si>
  <si>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</si>
  <si>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</si>
  <si>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</si>
  <si>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</si>
  <si>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</si>
  <si>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</si>
  <si>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</si>
  <si>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</si>
  <si>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</si>
  <si>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</si>
  <si>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</si>
  <si>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</si>
  <si>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</si>
  <si>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</si>
  <si>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</si>
  <si>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</si>
  <si>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</si>
  <si>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</si>
  <si>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</si>
  <si>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</si>
  <si>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</si>
  <si>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</si>
  <si>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</si>
  <si>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</si>
  <si>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</si>
  <si>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</si>
  <si>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</si>
  <si>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</si>
  <si>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</si>
  <si>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</si>
  <si>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</si>
  <si>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</si>
  <si>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</si>
  <si>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</si>
  <si>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</si>
  <si>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</si>
  <si>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</si>
  <si>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</si>
  <si>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</si>
  <si>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</si>
  <si>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</si>
  <si>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</si>
  <si>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</si>
  <si>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</si>
  <si>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</si>
  <si>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</si>
  <si>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</si>
  <si>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</si>
  <si>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</si>
  <si>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</si>
  <si>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</si>
  <si>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</si>
  <si>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</si>
  <si>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</si>
  <si>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</si>
  <si>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</si>
  <si>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</si>
  <si>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</si>
  <si>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</si>
  <si>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</si>
  <si>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</si>
  <si>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</si>
  <si>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</si>
  <si>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</si>
  <si>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</si>
  <si>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</si>
  <si>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</si>
  <si>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</si>
  <si>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</si>
  <si>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</si>
  <si>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</si>
  <si>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</si>
  <si>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</si>
  <si>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</si>
  <si>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</si>
  <si>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</si>
  <si>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</si>
  <si>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</si>
  <si>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</si>
  <si>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</si>
  <si>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</si>
  <si>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</si>
  <si>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</si>
  <si>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</si>
  <si>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</si>
  <si>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</si>
  <si>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</si>
  <si>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</si>
  <si>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</si>
  <si>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</si>
  <si>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</si>
  <si>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</si>
  <si>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</si>
  <si>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</si>
  <si>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</si>
  <si>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</si>
  <si>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</si>
  <si>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</si>
  <si>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</si>
  <si>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</si>
  <si>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</si>
  <si>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</si>
  <si>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</si>
  <si>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</si>
  <si>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</si>
  <si>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</si>
  <si>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</si>
  <si>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</si>
  <si>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</si>
  <si>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</si>
  <si>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</si>
  <si>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</si>
  <si>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</si>
  <si>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</si>
  <si>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</si>
  <si>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</si>
  <si>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</si>
  <si>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</si>
  <si>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</si>
  <si>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</si>
  <si>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</si>
  <si>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</si>
  <si>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</si>
  <si>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</si>
  <si>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</si>
  <si>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</si>
  <si>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</si>
  <si>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</si>
  <si>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</si>
  <si>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</si>
  <si>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</si>
  <si>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</si>
  <si>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</si>
  <si>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</si>
  <si>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</si>
  <si>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</si>
  <si>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</si>
  <si>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</si>
  <si>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</si>
  <si>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</si>
  <si>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</si>
  <si>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</si>
  <si>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</si>
  <si>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</si>
  <si>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</si>
  <si>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</si>
  <si>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</si>
  <si>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</si>
  <si>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</si>
  <si>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</si>
  <si>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</si>
  <si>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</si>
  <si>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</si>
  <si>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</si>
  <si>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</si>
  <si>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</si>
  <si>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</si>
  <si>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</si>
  <si>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</si>
  <si>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</si>
  <si>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</si>
  <si>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</si>
  <si>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</si>
  <si>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</si>
  <si>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</si>
  <si>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</si>
  <si>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</si>
  <si>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</si>
  <si>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</si>
  <si>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</si>
  <si>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</si>
  <si>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</si>
  <si>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</si>
  <si>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</si>
  <si>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</si>
  <si>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</si>
  <si>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</si>
  <si>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</si>
  <si>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</si>
  <si>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</si>
  <si>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</si>
  <si>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</si>
  <si>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</si>
  <si>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</si>
  <si>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</si>
  <si>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</si>
  <si>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</si>
  <si>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</si>
  <si>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</si>
  <si>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</si>
  <si>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</si>
  <si>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</si>
  <si>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</si>
  <si>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</si>
  <si>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</si>
  <si>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</si>
  <si>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</si>
  <si>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</si>
  <si>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</si>
  <si>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</si>
  <si>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</si>
  <si>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</si>
  <si>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</si>
  <si>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</si>
  <si>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</si>
  <si>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</si>
  <si>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</si>
  <si>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</si>
  <si>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</si>
  <si>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</si>
  <si>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</si>
  <si>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</si>
  <si>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</si>
  <si>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</si>
  <si>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</si>
  <si>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</si>
  <si>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</si>
  <si>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</si>
  <si>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</si>
  <si>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</si>
  <si>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</si>
  <si>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</si>
  <si>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</si>
  <si>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</si>
  <si>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</si>
  <si>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</si>
  <si>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</si>
  <si>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</si>
  <si>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</si>
  <si>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</si>
  <si>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</si>
  <si>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</si>
  <si>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</si>
  <si>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</si>
  <si>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</si>
  <si>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</si>
  <si>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</si>
  <si>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</si>
  <si>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</si>
  <si>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</si>
  <si>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</si>
  <si>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</si>
  <si>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</si>
  <si>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</si>
  <si>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</si>
  <si>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</si>
  <si>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</si>
  <si>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</si>
  <si>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</si>
  <si>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</si>
  <si>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</si>
  <si>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</si>
  <si>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</si>
  <si>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</si>
  <si>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</si>
  <si>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</si>
  <si>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</si>
  <si>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</si>
  <si>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</si>
  <si>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</si>
  <si>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</si>
  <si>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</si>
  <si>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</si>
  <si>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</si>
  <si>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</si>
  <si>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</si>
  <si>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</si>
  <si>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</si>
  <si>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</si>
  <si>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</si>
  <si>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</si>
  <si>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</si>
  <si>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</si>
  <si>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</si>
  <si>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</si>
  <si>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</si>
  <si>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</si>
  <si>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</si>
  <si>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</si>
  <si>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</si>
  <si>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</si>
  <si>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</si>
  <si>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</si>
  <si>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</si>
  <si>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</si>
  <si>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</si>
  <si>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</si>
  <si>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</si>
  <si>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</si>
  <si>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</si>
  <si>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</si>
  <si>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</si>
  <si>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</si>
  <si>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</si>
  <si>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</si>
  <si>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</si>
  <si>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</si>
  <si>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</si>
  <si>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</si>
  <si>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</si>
  <si>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</si>
  <si>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</si>
  <si>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</si>
  <si>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</si>
  <si>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</si>
  <si>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</si>
  <si>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</si>
  <si>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</si>
  <si>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</si>
  <si>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</si>
  <si>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</si>
  <si>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</si>
  <si>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</si>
  <si>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</si>
  <si>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</si>
  <si>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</si>
  <si>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</si>
  <si>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</si>
  <si>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</si>
  <si>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</si>
  <si>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</si>
  <si>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</si>
  <si>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</si>
  <si>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</si>
  <si>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</si>
  <si>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</si>
  <si>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</si>
  <si>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</si>
  <si>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</si>
  <si>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</si>
  <si>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</si>
  <si>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</si>
  <si>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</si>
  <si>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</si>
  <si>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</si>
  <si>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</si>
  <si>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</si>
  <si>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</si>
  <si>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</si>
  <si>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</si>
  <si>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</si>
  <si>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</si>
  <si>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</si>
  <si>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</si>
  <si>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</si>
  <si>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</si>
  <si>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</si>
  <si>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</si>
  <si>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</si>
  <si>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</si>
  <si>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</si>
  <si>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</si>
  <si>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</si>
  <si>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</si>
  <si>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</si>
  <si>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</si>
  <si>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</si>
  <si>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</si>
  <si>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</si>
  <si>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</si>
  <si>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</si>
  <si>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</si>
  <si>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</si>
  <si>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</si>
  <si>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</si>
  <si>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</si>
  <si>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</si>
  <si>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</si>
  <si>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</si>
  <si>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</si>
  <si>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</si>
  <si>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</si>
  <si>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</si>
  <si>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</si>
  <si>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</si>
  <si>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</si>
  <si>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</si>
  <si>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</si>
  <si>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</si>
  <si>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</si>
  <si>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</si>
  <si>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</si>
  <si>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</si>
  <si>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</si>
  <si>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</si>
  <si>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</si>
  <si>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</si>
  <si>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</si>
  <si>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</si>
  <si>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</si>
  <si>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</si>
  <si>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</si>
  <si>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</si>
  <si>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</si>
  <si>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</si>
  <si>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</si>
  <si>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</si>
  <si>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</si>
  <si>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</si>
  <si>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</si>
  <si>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</si>
  <si>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</si>
  <si>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</si>
  <si>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</si>
  <si>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</si>
  <si>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</si>
  <si>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</si>
  <si>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</si>
  <si>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</si>
  <si>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</si>
  <si>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</si>
  <si>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</si>
  <si>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</si>
  <si>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</si>
  <si>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</si>
  <si>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</si>
  <si>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</si>
  <si>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</si>
  <si>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</si>
  <si>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</si>
  <si>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</si>
  <si>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</si>
  <si>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</si>
  <si>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</si>
  <si>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</si>
  <si>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</si>
  <si>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</si>
  <si>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</si>
  <si>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</si>
  <si>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</si>
  <si>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</si>
  <si>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</si>
  <si>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</si>
  <si>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</si>
  <si>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</si>
  <si>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</si>
  <si>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</si>
  <si>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</si>
  <si>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</si>
  <si>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</si>
  <si>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</si>
  <si>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</si>
  <si>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</si>
  <si>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</si>
  <si>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</si>
  <si>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</si>
  <si>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</si>
  <si>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</si>
  <si>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</si>
  <si>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</si>
  <si>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</si>
  <si>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</si>
  <si>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</si>
  <si>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</si>
  <si>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</si>
  <si>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</si>
  <si>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</si>
  <si>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</si>
  <si>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</si>
  <si>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</si>
  <si>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</si>
  <si>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</si>
  <si>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</si>
  <si>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</si>
  <si>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</si>
  <si>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</si>
  <si>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</si>
  <si>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</si>
  <si>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</si>
  <si>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</si>
  <si>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</si>
  <si>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</si>
  <si>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</si>
  <si>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</si>
  <si>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</si>
  <si>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</si>
  <si>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</si>
  <si>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</si>
  <si>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</si>
  <si>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</si>
  <si>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</si>
  <si>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</si>
  <si>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</si>
  <si>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</si>
  <si>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</si>
  <si>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</si>
  <si>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</si>
  <si>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</si>
  <si>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</si>
  <si>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</si>
  <si>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</si>
  <si>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</si>
  <si>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</si>
  <si>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</si>
  <si>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</si>
  <si>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</si>
  <si>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</si>
  <si>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</si>
  <si>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</si>
  <si>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</si>
  <si>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</si>
  <si>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</si>
  <si>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</si>
  <si>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</si>
  <si>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</si>
  <si>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</si>
  <si>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</si>
  <si>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</si>
  <si>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</si>
  <si>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</si>
  <si>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</si>
  <si>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</si>
  <si>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</si>
  <si>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</si>
  <si>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</si>
  <si>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</si>
  <si>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</si>
  <si>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</si>
  <si>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</si>
  <si>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</si>
  <si>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</si>
  <si>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</si>
  <si>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</si>
  <si>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</si>
  <si>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</si>
  <si>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</si>
  <si>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</si>
  <si>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</si>
  <si>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</si>
  <si>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</si>
  <si>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</si>
  <si>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</si>
  <si>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</si>
  <si>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</si>
  <si>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</si>
  <si>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</si>
  <si>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</si>
  <si>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</si>
  <si>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</si>
  <si>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</si>
  <si>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</si>
  <si>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</si>
  <si>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</si>
  <si>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</si>
  <si>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</si>
  <si>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</si>
  <si>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</si>
  <si>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</si>
  <si>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</si>
  <si>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</si>
  <si>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</si>
  <si>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</si>
  <si>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</si>
  <si>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</si>
  <si>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</si>
  <si>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</si>
  <si>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</si>
  <si>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</si>
  <si>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</si>
  <si>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</si>
  <si>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</si>
  <si>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</si>
  <si>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</si>
  <si>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</si>
  <si>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</si>
  <si>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</si>
  <si>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</si>
  <si>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</si>
  <si>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</si>
  <si>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</si>
  <si>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</si>
  <si>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</si>
  <si>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</si>
  <si>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</si>
  <si>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</si>
  <si>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</si>
  <si>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</si>
  <si>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</si>
  <si>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</si>
  <si>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</si>
  <si>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</si>
  <si>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</si>
  <si>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</si>
  <si>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</si>
  <si>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</si>
  <si>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</si>
  <si>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</si>
  <si>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</si>
  <si>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</si>
  <si>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</si>
  <si>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</si>
  <si>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</si>
  <si>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</si>
  <si>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</si>
  <si>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</si>
  <si>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</si>
  <si>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</si>
  <si>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</si>
  <si>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</si>
  <si>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</si>
  <si>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</si>
  <si>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</si>
  <si>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</si>
  <si>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</si>
  <si>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</si>
  <si>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</si>
  <si>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</si>
  <si>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</si>
  <si>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</si>
  <si>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</si>
  <si>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</si>
  <si>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</si>
  <si>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</si>
  <si>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</si>
  <si>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</si>
  <si>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</si>
  <si>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</si>
  <si>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</si>
  <si>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</si>
  <si>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</si>
  <si>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</si>
  <si>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</si>
  <si>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</si>
  <si>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</si>
  <si>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</si>
  <si>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</si>
  <si>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</si>
  <si>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</si>
  <si>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</si>
  <si>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</si>
  <si>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</si>
  <si>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</si>
  <si>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</si>
  <si>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</si>
  <si>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</si>
  <si>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</si>
  <si>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</si>
  <si>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</si>
  <si>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</si>
  <si>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</si>
  <si>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</si>
  <si>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</si>
  <si>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</si>
  <si>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</si>
  <si>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</si>
  <si>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</si>
  <si>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</si>
  <si>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</si>
  <si>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</si>
  <si>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</si>
  <si>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</si>
  <si>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</si>
  <si>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</si>
  <si>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</si>
  <si>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</si>
  <si>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</si>
  <si>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</si>
  <si>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</si>
  <si>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</si>
  <si>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</si>
  <si>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</si>
  <si>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</si>
  <si>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</si>
  <si>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</si>
  <si>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</si>
  <si>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</si>
  <si>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</si>
  <si>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</si>
  <si>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</si>
  <si>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</si>
  <si>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</si>
  <si>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</si>
  <si>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</si>
  <si>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</si>
  <si>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</si>
  <si>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</si>
  <si>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</si>
  <si>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</si>
  <si>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</si>
  <si>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</si>
  <si>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</si>
  <si>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</si>
  <si>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</si>
  <si>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</si>
  <si>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</si>
  <si>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</si>
  <si>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</si>
  <si>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</si>
  <si>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</si>
  <si>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</si>
  <si>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</si>
  <si>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</si>
  <si>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</si>
  <si>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</si>
  <si>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</si>
  <si>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</si>
  <si>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</si>
  <si>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</si>
  <si>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</si>
  <si>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</si>
  <si>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</si>
  <si>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</si>
  <si>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</si>
  <si>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</si>
  <si>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</si>
  <si>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</si>
  <si>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</si>
  <si>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</si>
  <si>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</si>
  <si>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</si>
  <si>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</si>
  <si>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</si>
  <si>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</si>
  <si>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</si>
  <si>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</si>
  <si>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</si>
  <si>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</si>
  <si>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</si>
  <si>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</si>
  <si>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</si>
  <si>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</si>
  <si>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</si>
  <si>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</si>
  <si>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</si>
  <si>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</si>
  <si>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</si>
  <si>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</si>
  <si>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</si>
  <si>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</si>
  <si>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</si>
  <si>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</si>
  <si>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</si>
  <si>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</si>
  <si>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</si>
  <si>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</si>
  <si>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</si>
  <si>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</si>
  <si>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</si>
  <si>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</si>
  <si>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</si>
  <si>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</si>
  <si>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</si>
  <si>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</si>
  <si>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</si>
  <si>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</si>
  <si>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</si>
  <si>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</si>
  <si>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</si>
  <si>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</si>
  <si>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</si>
  <si>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</si>
  <si>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</si>
  <si>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</si>
  <si>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</si>
  <si>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</si>
  <si>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</si>
  <si>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</si>
  <si>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</si>
  <si>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</si>
  <si>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</si>
  <si>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</si>
  <si>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</si>
  <si>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</si>
  <si>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</si>
  <si>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</si>
  <si>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</si>
  <si>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</si>
  <si>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</si>
  <si>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</si>
  <si>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</si>
  <si>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</si>
  <si>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</si>
  <si>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</si>
  <si>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</si>
  <si>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</si>
  <si>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</si>
  <si>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</si>
  <si>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</si>
  <si>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</si>
  <si>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</si>
  <si>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</si>
  <si>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</si>
  <si>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</si>
  <si>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</si>
  <si>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</si>
  <si>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</si>
  <si>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</si>
  <si>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</si>
  <si>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</si>
  <si>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</si>
  <si>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</si>
  <si>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</si>
  <si>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</si>
  <si>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</si>
  <si>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</si>
  <si>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</si>
  <si>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</si>
  <si>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</si>
  <si>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</si>
  <si>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</si>
  <si>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</si>
  <si>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</si>
  <si>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</si>
  <si>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</si>
  <si>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</si>
  <si>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</si>
  <si>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</si>
  <si>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</si>
  <si>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</si>
  <si>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</si>
  <si>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</si>
  <si>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</si>
  <si>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</si>
  <si>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</si>
  <si>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</si>
  <si>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</si>
  <si>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</si>
  <si>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</si>
  <si>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</si>
  <si>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</si>
  <si>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</si>
  <si>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</si>
  <si>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</si>
  <si>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</si>
  <si>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</si>
  <si>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</si>
  <si>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</si>
  <si>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</si>
  <si>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</si>
  <si>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</si>
  <si>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</si>
  <si>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</si>
  <si>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</si>
  <si>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</si>
  <si>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</si>
  <si>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</si>
  <si>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</si>
  <si>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</si>
  <si>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</si>
  <si>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</si>
  <si>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</si>
  <si>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</si>
  <si>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</si>
  <si>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</si>
  <si>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</si>
  <si>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</si>
  <si>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</si>
  <si>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</si>
  <si>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</si>
  <si>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</si>
  <si>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</si>
  <si>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</si>
  <si>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</si>
  <si>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</si>
  <si>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</si>
  <si>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</si>
  <si>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</si>
  <si>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</si>
  <si>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</si>
  <si>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</si>
  <si>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</si>
  <si>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</si>
  <si>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</si>
  <si>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</si>
  <si>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</si>
  <si>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</si>
  <si>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</si>
  <si>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</si>
  <si>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</si>
  <si>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</si>
  <si>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</si>
  <si>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</si>
  <si>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</si>
  <si>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</si>
  <si>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</si>
  <si>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</si>
  <si>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</si>
  <si>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</si>
  <si>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</si>
  <si>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</si>
  <si>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</si>
  <si>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</si>
  <si>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</si>
  <si>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</si>
  <si>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</si>
  <si>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</si>
  <si>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</si>
  <si>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</si>
  <si>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</si>
  <si>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</si>
  <si>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</si>
  <si>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</si>
  <si>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</si>
  <si>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</si>
  <si>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</si>
  <si>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</si>
  <si>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</si>
  <si>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</si>
  <si>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</si>
  <si>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</si>
  <si>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</si>
  <si>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</si>
  <si>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</si>
  <si>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</si>
  <si>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</si>
  <si>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</si>
  <si>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</si>
  <si>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</si>
  <si>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</si>
  <si>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</si>
  <si>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</si>
  <si>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</si>
  <si>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</si>
  <si>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</si>
  <si>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</si>
  <si>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</si>
  <si>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</si>
  <si>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</si>
  <si>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</si>
  <si>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</si>
  <si>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</si>
  <si>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</si>
  <si>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</si>
  <si>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</si>
  <si>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</si>
  <si>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</si>
  <si>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</si>
  <si>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</si>
  <si>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</si>
  <si>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</si>
  <si>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</si>
  <si>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</si>
  <si>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</si>
  <si>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</si>
  <si>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</si>
  <si>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</si>
  <si>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</si>
  <si>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</si>
  <si>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</si>
  <si>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</si>
  <si>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</si>
  <si>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</si>
  <si>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</si>
  <si>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</si>
  <si>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</si>
  <si>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</si>
  <si>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</si>
  <si>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</si>
  <si>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</si>
  <si>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</si>
  <si>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</si>
  <si>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</si>
  <si>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</si>
  <si>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</si>
  <si>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</si>
  <si>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</si>
  <si>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</si>
  <si>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</si>
  <si>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</si>
  <si>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</si>
  <si>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</si>
  <si>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</si>
  <si>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</si>
  <si>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</si>
  <si>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</si>
  <si>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</si>
  <si>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</si>
  <si>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</si>
  <si>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</si>
  <si>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</si>
  <si>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</si>
  <si>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</si>
  <si>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</si>
  <si>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</si>
  <si>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</si>
  <si>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</si>
  <si>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</si>
  <si>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</si>
  <si>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</si>
  <si>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</si>
  <si>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</si>
  <si>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</si>
  <si>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</si>
  <si>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</si>
  <si>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</si>
  <si>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</si>
  <si>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</si>
  <si>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</si>
  <si>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</si>
  <si>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</si>
  <si>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</si>
  <si>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</si>
  <si>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</si>
  <si>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</si>
  <si>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</si>
  <si>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</si>
  <si>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</si>
  <si>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</si>
  <si>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</si>
  <si>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</si>
  <si>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</si>
  <si>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</si>
  <si>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</si>
  <si>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</si>
  <si>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</si>
  <si>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</si>
  <si>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</si>
  <si>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</si>
  <si>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</si>
  <si>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</si>
  <si>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</si>
  <si>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</si>
  <si>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</si>
  <si>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</si>
  <si>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</si>
  <si>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</si>
  <si>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</si>
  <si>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</si>
  <si>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</si>
  <si>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</si>
  <si>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</si>
  <si>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</si>
  <si>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</si>
  <si>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</si>
  <si>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</si>
  <si>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</si>
  <si>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</si>
  <si>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</si>
  <si>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</si>
  <si>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</si>
  <si>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</si>
  <si>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</si>
  <si>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</si>
  <si>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</si>
  <si>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</si>
  <si>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</si>
  <si>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</si>
  <si>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</si>
  <si>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</si>
  <si>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</si>
  <si>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</si>
  <si>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</si>
  <si>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</si>
  <si>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</si>
  <si>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</si>
  <si>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</si>
  <si>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</si>
  <si>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</si>
  <si>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</si>
  <si>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</si>
  <si>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</si>
  <si>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</si>
  <si>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</si>
  <si>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</si>
  <si>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</si>
  <si>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</si>
  <si>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</si>
  <si>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</si>
  <si>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</si>
  <si>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</si>
  <si>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</si>
  <si>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</si>
  <si>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</si>
  <si>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</si>
  <si>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</si>
  <si>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</si>
  <si>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</si>
  <si>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</si>
  <si>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</si>
  <si>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</si>
  <si>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</si>
  <si>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</si>
  <si>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</si>
  <si>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</si>
  <si>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</si>
  <si>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</si>
  <si>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</si>
  <si>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</si>
  <si>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</si>
  <si>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</si>
  <si>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</si>
  <si>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</si>
  <si>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</si>
  <si>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</si>
  <si>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</si>
  <si>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</si>
  <si>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</si>
  <si>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</si>
  <si>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</si>
  <si>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</si>
  <si>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</si>
  <si>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</si>
  <si>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</si>
  <si>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</si>
  <si>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</si>
  <si>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</si>
  <si>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</si>
  <si>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</si>
  <si>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</si>
  <si>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</si>
  <si>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</si>
  <si>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</si>
  <si>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</si>
  <si>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</si>
  <si>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</si>
  <si>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</si>
  <si>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</si>
  <si>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</si>
  <si>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</si>
  <si>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</si>
  <si>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</si>
  <si>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</si>
  <si>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</si>
  <si>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</si>
  <si>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</si>
  <si>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</si>
  <si>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</si>
  <si>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</si>
  <si>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</si>
  <si>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</si>
  <si>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</si>
  <si>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</si>
  <si>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</si>
  <si>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</si>
  <si>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</si>
  <si>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</si>
  <si>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</si>
  <si>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</si>
  <si>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</si>
  <si>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</si>
  <si>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</si>
  <si>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</si>
  <si>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</si>
  <si>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</si>
  <si>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</si>
  <si>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</si>
  <si>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</si>
  <si>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</si>
  <si>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</si>
  <si>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</si>
  <si>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</si>
  <si>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</si>
  <si>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</si>
  <si>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</si>
  <si>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</si>
  <si>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</si>
  <si>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</si>
  <si>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</si>
  <si>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</si>
  <si>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</si>
  <si>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</si>
  <si>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</si>
  <si>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</si>
  <si>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</si>
  <si>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</si>
  <si>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</si>
  <si>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</si>
  <si>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</si>
  <si>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</si>
  <si>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</si>
  <si>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</si>
  <si>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</si>
  <si>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</si>
  <si>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</si>
  <si>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</si>
  <si>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</si>
  <si>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</si>
  <si>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</si>
  <si>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</si>
  <si>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</si>
  <si>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</si>
  <si>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</si>
  <si>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</si>
  <si>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</si>
  <si>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</si>
  <si>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</si>
  <si>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</si>
  <si>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</si>
  <si>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</si>
  <si>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</si>
  <si>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</si>
  <si>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</si>
  <si>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</si>
  <si>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</si>
  <si>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</si>
  <si>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</si>
  <si>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</si>
  <si>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</si>
  <si>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</si>
  <si>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</si>
  <si>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</si>
  <si>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</si>
  <si>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</si>
  <si>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</si>
  <si>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</si>
  <si>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</si>
  <si>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</si>
  <si>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</si>
  <si>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</si>
  <si>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</si>
  <si>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</si>
  <si>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</si>
  <si>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</si>
  <si>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</si>
  <si>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</si>
  <si>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</si>
  <si>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</si>
  <si>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</si>
  <si>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</si>
  <si>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</si>
  <si>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</si>
  <si>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</si>
  <si>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</si>
  <si>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</si>
  <si>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</si>
  <si>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</si>
  <si>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</si>
  <si>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</si>
  <si>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</si>
  <si>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</si>
  <si>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</si>
  <si>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</si>
  <si>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</si>
  <si>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</si>
  <si>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</si>
  <si>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</si>
  <si>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</si>
  <si>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</si>
  <si>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</si>
  <si>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</si>
  <si>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</si>
  <si>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</si>
  <si>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</si>
  <si>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</si>
  <si>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</si>
  <si>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</si>
  <si>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</si>
  <si>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</si>
  <si>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</si>
  <si>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</si>
  <si>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</si>
  <si>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</si>
  <si>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</si>
  <si>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</si>
  <si>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</si>
  <si>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</si>
  <si>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</si>
  <si>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</si>
  <si>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</si>
  <si>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</si>
  <si>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</si>
  <si>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</si>
  <si>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</si>
  <si>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</si>
  <si>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</si>
  <si>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</si>
  <si>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</si>
  <si>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</si>
  <si>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</si>
  <si>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</si>
  <si>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</si>
  <si>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</si>
  <si>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</si>
  <si>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</si>
  <si>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</si>
  <si>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</si>
  <si>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</si>
  <si>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</si>
  <si>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</si>
  <si>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</si>
  <si>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</si>
  <si>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</si>
  <si>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</si>
  <si>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</si>
  <si>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</si>
  <si>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</si>
  <si>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</si>
  <si>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</si>
  <si>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</si>
  <si>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</si>
  <si>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</si>
  <si>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</si>
  <si>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</si>
  <si>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</si>
  <si>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</si>
  <si>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</si>
  <si>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</si>
  <si>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</si>
  <si>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</si>
  <si>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</si>
  <si>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</si>
  <si>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</si>
  <si>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</si>
  <si>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</si>
  <si>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</si>
  <si>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</si>
  <si>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</si>
  <si>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</si>
  <si>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</si>
  <si>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</si>
  <si>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</si>
  <si>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</si>
  <si>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</si>
  <si>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</si>
  <si>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</si>
  <si>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</si>
  <si>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</si>
  <si>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</si>
  <si>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</si>
  <si>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</si>
  <si>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</si>
  <si>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</si>
  <si>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</si>
  <si>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</si>
  <si>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</si>
  <si>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</si>
  <si>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</si>
  <si>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</si>
  <si>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</si>
  <si>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</si>
  <si>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</si>
  <si>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</si>
  <si>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</si>
  <si>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</si>
  <si>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</si>
  <si>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</si>
  <si>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</si>
  <si>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</si>
  <si>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</si>
  <si>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</si>
  <si>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</si>
  <si>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</si>
  <si>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</si>
  <si>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</si>
  <si>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</si>
  <si>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</si>
  <si>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</si>
  <si>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</si>
  <si>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</si>
  <si>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</si>
  <si>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</si>
  <si>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</si>
  <si>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</si>
  <si>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</si>
  <si>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</si>
  <si>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</si>
  <si>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</si>
  <si>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</si>
  <si>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</si>
  <si>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</si>
  <si>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</si>
  <si>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</si>
  <si>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</si>
  <si>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</si>
  <si>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</si>
  <si>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</si>
  <si>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</si>
  <si>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</si>
  <si>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</si>
  <si>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</si>
  <si>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</si>
  <si>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</si>
  <si>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</si>
  <si>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</si>
  <si>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</si>
  <si>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</si>
  <si>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</si>
  <si>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</si>
  <si>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</si>
  <si>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</si>
  <si>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</si>
  <si>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</si>
  <si>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</si>
  <si>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</si>
  <si>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</si>
  <si>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</si>
  <si>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</si>
  <si>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</si>
  <si>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</si>
  <si>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</si>
  <si>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</si>
  <si>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</si>
  <si>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</si>
  <si>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</si>
  <si>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</si>
  <si>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</si>
  <si>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</si>
  <si>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</si>
  <si>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</si>
  <si>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</si>
  <si>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</si>
  <si>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</si>
  <si>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</si>
  <si>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</si>
  <si>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</si>
  <si>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</si>
  <si>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</si>
  <si>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</si>
  <si>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</si>
  <si>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</si>
  <si>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</si>
  <si>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</si>
  <si>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</si>
  <si>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</si>
  <si>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</si>
  <si>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</si>
  <si>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</si>
  <si>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</si>
  <si>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</si>
  <si>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</si>
  <si>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</si>
  <si>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</si>
  <si>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</si>
  <si>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</si>
  <si>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</si>
  <si>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</si>
  <si>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</si>
  <si>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</si>
  <si>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</si>
  <si>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</si>
  <si>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</si>
  <si>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</si>
  <si>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</si>
  <si>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</si>
  <si>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</si>
  <si>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</si>
  <si>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</si>
  <si>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</si>
  <si>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</si>
  <si>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</si>
  <si>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</si>
  <si>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</si>
  <si>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</si>
  <si>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</si>
  <si>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</si>
  <si>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</si>
  <si>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</si>
  <si>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</si>
  <si>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</si>
  <si>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</si>
  <si>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</si>
  <si>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</si>
  <si>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</si>
  <si>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</si>
  <si>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</si>
  <si>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</si>
  <si>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</si>
  <si>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</si>
  <si>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</si>
  <si>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</si>
  <si>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</si>
  <si>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</si>
  <si>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</si>
  <si>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</si>
  <si>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</si>
  <si>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</si>
  <si>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</si>
  <si>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</si>
  <si>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</si>
  <si>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</si>
  <si>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</si>
  <si>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</si>
  <si>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</si>
  <si>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</si>
  <si>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</si>
  <si>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</si>
  <si>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</si>
  <si>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</si>
  <si>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</si>
  <si>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</si>
  <si>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</si>
  <si>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</si>
  <si>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</si>
  <si>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</si>
  <si>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</si>
  <si>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</si>
  <si>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</si>
  <si>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</si>
  <si>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</si>
  <si>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</si>
  <si>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</si>
  <si>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</si>
  <si>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</si>
  <si>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</si>
  <si>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</si>
  <si>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</si>
  <si>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</si>
  <si>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</si>
  <si>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</si>
  <si>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</si>
  <si>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</si>
  <si>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</si>
  <si>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</si>
  <si>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</si>
  <si>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</si>
  <si>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</si>
  <si>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</si>
  <si>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</si>
  <si>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</si>
  <si>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</si>
  <si>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</si>
  <si>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</si>
  <si>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</si>
  <si>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</si>
  <si>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</si>
  <si>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</si>
  <si>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</si>
  <si>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</si>
  <si>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</si>
  <si>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</si>
  <si>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</si>
  <si>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</si>
  <si>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</si>
  <si>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</si>
  <si>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</si>
  <si>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</si>
  <si>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</si>
  <si>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</si>
  <si>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</si>
  <si>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</si>
  <si>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</si>
  <si>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</si>
  <si>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</si>
  <si>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</si>
  <si>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</si>
  <si>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</si>
  <si>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</si>
  <si>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</si>
  <si>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</si>
  <si>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</si>
  <si>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</si>
  <si>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</si>
  <si>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</si>
  <si>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</si>
  <si>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</si>
  <si>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</si>
  <si>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</si>
  <si>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</si>
  <si>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</si>
  <si>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</si>
  <si>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</si>
  <si>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</si>
  <si>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</si>
  <si>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</si>
  <si>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</si>
  <si>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</si>
  <si>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</si>
  <si>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</si>
  <si>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</si>
  <si>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</si>
  <si>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</si>
  <si>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</si>
  <si>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</si>
  <si>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</si>
  <si>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</si>
  <si>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</si>
  <si>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</si>
  <si>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</si>
  <si>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</si>
  <si>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</si>
  <si>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</si>
  <si>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</si>
  <si>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</si>
  <si>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</si>
  <si>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</si>
  <si>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</si>
  <si>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</si>
  <si>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</si>
  <si>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</si>
  <si>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</si>
  <si>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</si>
  <si>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</si>
  <si>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</si>
  <si>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</si>
  <si>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</si>
  <si>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</si>
  <si>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</si>
  <si>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</si>
  <si>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</si>
  <si>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</si>
  <si>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</si>
  <si>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</si>
  <si>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</si>
  <si>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</si>
  <si>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</si>
  <si>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</si>
  <si>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</si>
  <si>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</si>
  <si>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</si>
  <si>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</si>
  <si>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</si>
  <si>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</si>
  <si>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</si>
  <si>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</si>
  <si>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</si>
  <si>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</si>
  <si>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</si>
  <si>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</si>
  <si>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</si>
  <si>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</si>
  <si>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</si>
  <si>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</si>
  <si>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</si>
  <si>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</si>
  <si>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</si>
  <si>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</si>
  <si>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</si>
  <si>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</si>
  <si>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</si>
  <si>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</si>
  <si>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</si>
  <si>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</si>
  <si>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</si>
  <si>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</si>
  <si>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</si>
  <si>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</si>
  <si>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</si>
  <si>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</si>
  <si>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</si>
  <si>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</si>
  <si>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</si>
  <si>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</si>
  <si>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</si>
  <si>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</si>
  <si>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</si>
  <si>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</si>
  <si>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</si>
  <si>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</si>
  <si>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</si>
  <si>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</si>
  <si>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</si>
  <si>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</si>
  <si>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</si>
  <si>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</si>
  <si>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</si>
  <si>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</si>
  <si>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</si>
  <si>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</si>
  <si>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</si>
  <si>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</si>
  <si>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</si>
  <si>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</si>
  <si>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</si>
  <si>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</si>
  <si>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</si>
  <si>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</si>
  <si>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</si>
  <si>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</si>
  <si>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</si>
  <si>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</si>
  <si>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</si>
  <si>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</si>
  <si>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</si>
  <si>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</si>
  <si>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</si>
  <si>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</si>
  <si>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</si>
  <si>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</si>
  <si>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</si>
  <si>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</si>
  <si>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</si>
  <si>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</si>
  <si>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</si>
  <si>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</si>
  <si>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</si>
  <si>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</si>
  <si>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</si>
  <si>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</si>
  <si>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</si>
  <si>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</si>
  <si>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</si>
  <si>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</si>
  <si>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</si>
  <si>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</si>
  <si>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</si>
  <si>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</si>
  <si>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</si>
  <si>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</si>
  <si>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</si>
  <si>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</si>
  <si>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</si>
  <si>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</si>
  <si>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</si>
  <si>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</si>
  <si>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</si>
  <si>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</si>
  <si>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</si>
  <si>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</si>
  <si>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</si>
  <si>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</si>
  <si>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</si>
  <si>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</si>
  <si>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</si>
  <si>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</si>
  <si>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</si>
  <si>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</si>
  <si>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</si>
  <si>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</si>
  <si>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</si>
  <si>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</si>
  <si>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</si>
  <si>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</si>
  <si>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</si>
  <si>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</si>
  <si>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</si>
  <si>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</si>
  <si>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</si>
  <si>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</si>
  <si>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</si>
  <si>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</si>
  <si>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</si>
  <si>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</si>
  <si>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</si>
  <si>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</si>
  <si>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</si>
  <si>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</si>
  <si>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</si>
  <si>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</si>
  <si>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</si>
  <si>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</si>
  <si>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</si>
  <si>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</si>
  <si>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</si>
  <si>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</si>
  <si>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</si>
  <si>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</si>
  <si>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</si>
  <si>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</si>
  <si>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</si>
  <si>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</si>
  <si>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</si>
  <si>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</si>
  <si>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</si>
  <si>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</si>
  <si>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</si>
  <si>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</si>
  <si>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</si>
  <si>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</si>
  <si>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</si>
  <si>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</si>
  <si>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</si>
  <si>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</si>
  <si>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</si>
  <si>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</si>
  <si>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</si>
  <si>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</si>
  <si>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</si>
  <si>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</si>
  <si>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</si>
  <si>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</si>
  <si>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</si>
  <si>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</si>
  <si>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</si>
  <si>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</si>
  <si>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</si>
  <si>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</si>
  <si>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</si>
  <si>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</si>
  <si>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</si>
  <si>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</si>
  <si>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</si>
  <si>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</si>
  <si>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</si>
  <si>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</si>
  <si>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</si>
  <si>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</si>
  <si>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</si>
  <si>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</si>
  <si>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</si>
  <si>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</si>
  <si>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</si>
  <si>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</si>
  <si>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</si>
  <si>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</si>
  <si>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</si>
  <si>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</si>
  <si>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</si>
  <si>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</si>
  <si>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</si>
  <si>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</si>
  <si>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</si>
  <si>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</si>
  <si>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</si>
  <si>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</si>
  <si>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</si>
  <si>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</si>
  <si>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</si>
  <si>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</si>
  <si>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</si>
  <si>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</si>
  <si>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</si>
  <si>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</si>
  <si>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</si>
  <si>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</si>
  <si>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</si>
  <si>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</si>
  <si>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</si>
  <si>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</si>
  <si>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</si>
  <si>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</si>
  <si>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</si>
  <si>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</si>
  <si>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</si>
  <si>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</si>
  <si>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</si>
  <si>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</si>
  <si>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</si>
  <si>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</si>
  <si>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</si>
  <si>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</si>
  <si>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</si>
  <si>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</si>
  <si>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</si>
  <si>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</si>
  <si>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</si>
  <si>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</si>
  <si>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</si>
  <si>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</si>
  <si>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</si>
  <si>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</si>
  <si>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</si>
  <si>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</si>
  <si>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</si>
  <si>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</si>
  <si>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</si>
  <si>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</si>
  <si>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</si>
  <si>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</si>
  <si>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</si>
  <si>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</si>
  <si>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</si>
  <si>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</si>
  <si>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</si>
  <si>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</si>
  <si>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</si>
  <si>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</si>
  <si>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</si>
  <si>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</si>
  <si>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</si>
  <si>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</si>
  <si>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</si>
  <si>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</si>
  <si>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</si>
  <si>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</si>
  <si>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</si>
  <si>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</si>
  <si>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</si>
  <si>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</si>
  <si>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</si>
  <si>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</si>
  <si>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</si>
  <si>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</si>
  <si>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</si>
  <si>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</si>
  <si>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</si>
  <si>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</si>
  <si>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</si>
  <si>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</si>
  <si>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</si>
  <si>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</si>
  <si>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</si>
  <si>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</si>
  <si>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</si>
  <si>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</si>
  <si>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</si>
  <si>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</si>
  <si>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</si>
  <si>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</si>
  <si>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</si>
  <si>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</si>
  <si>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</si>
  <si>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</si>
  <si>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</si>
  <si>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</si>
  <si>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</si>
  <si>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</si>
  <si>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</si>
  <si>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</si>
  <si>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</si>
  <si>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</si>
  <si>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</si>
  <si>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</si>
  <si>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</si>
  <si>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</si>
  <si>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</si>
  <si>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</si>
  <si>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</si>
  <si>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</si>
  <si>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</si>
  <si>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</si>
  <si>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</si>
  <si>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</si>
  <si>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</si>
  <si>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</si>
  <si>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</si>
  <si>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</si>
  <si>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</si>
  <si>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</si>
  <si>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</si>
  <si>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</si>
  <si>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</si>
  <si>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</si>
  <si>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</si>
  <si>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</si>
  <si>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</si>
  <si>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</si>
  <si>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</si>
  <si>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</si>
  <si>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</si>
  <si>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</si>
  <si>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</si>
  <si>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</si>
  <si>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</si>
  <si>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</si>
  <si>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</si>
  <si>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</si>
  <si>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</si>
  <si>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</si>
  <si>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</si>
  <si>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</si>
  <si>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</si>
  <si>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</si>
  <si>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</si>
  <si>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</si>
  <si>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</si>
  <si>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</si>
  <si>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</si>
  <si>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</si>
  <si>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</si>
  <si>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</si>
  <si>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</si>
  <si>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</si>
  <si>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</si>
  <si>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</si>
  <si>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</si>
  <si>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</si>
  <si>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</si>
  <si>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</si>
  <si>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</si>
  <si>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</si>
  <si>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</si>
  <si>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</si>
  <si>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</si>
  <si>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</si>
  <si>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</si>
  <si>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</si>
  <si>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</si>
  <si>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</si>
  <si>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</si>
  <si>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</si>
  <si>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</si>
  <si>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</si>
  <si>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</si>
  <si>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</si>
  <si>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</si>
  <si>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</si>
  <si>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</si>
  <si>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</si>
  <si>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</si>
  <si>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</si>
  <si>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</si>
  <si>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</si>
  <si>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</si>
  <si>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</si>
  <si>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</si>
  <si>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</si>
  <si>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</si>
  <si>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</si>
  <si>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</si>
  <si>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</si>
  <si>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</si>
  <si>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</si>
  <si>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</si>
  <si>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</si>
  <si>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</si>
  <si>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</si>
  <si>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</si>
  <si>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</si>
  <si>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</si>
  <si>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</si>
  <si>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</si>
  <si>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</si>
  <si>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</si>
  <si>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</si>
  <si>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</si>
  <si>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</si>
  <si>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</si>
  <si>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</si>
  <si>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</si>
  <si>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</si>
  <si>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</si>
  <si>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</si>
  <si>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</si>
  <si>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</si>
  <si>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</si>
  <si>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</si>
  <si>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</si>
  <si>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</si>
  <si>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</si>
  <si>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</si>
  <si>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</si>
  <si>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</si>
  <si>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</si>
  <si>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</si>
  <si>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</si>
  <si>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</si>
  <si>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</si>
  <si>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</si>
  <si>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</si>
  <si>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</si>
  <si>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</si>
  <si>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</si>
  <si>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</si>
  <si>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</si>
  <si>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</si>
  <si>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</si>
  <si>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</si>
  <si>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</si>
  <si>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</si>
  <si>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</si>
  <si>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</si>
  <si>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</si>
  <si>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</si>
  <si>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</si>
  <si>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</si>
  <si>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</si>
  <si>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</si>
  <si>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</si>
  <si>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</si>
  <si>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</si>
  <si>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</si>
  <si>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</si>
  <si>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</si>
  <si>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</si>
  <si>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</si>
  <si>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</si>
  <si>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</si>
  <si>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</si>
  <si>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</si>
  <si>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</si>
  <si>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</si>
  <si>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</si>
  <si>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</si>
  <si>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</si>
  <si>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</si>
  <si>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</si>
  <si>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</si>
  <si>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</si>
  <si>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</si>
  <si>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</si>
  <si>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</si>
  <si>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</si>
  <si>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</si>
  <si>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</si>
  <si>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</si>
  <si>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</si>
  <si>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</si>
  <si>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</si>
  <si>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</si>
  <si>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</si>
  <si>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</si>
  <si>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</si>
  <si>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</si>
  <si>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</si>
  <si>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</si>
  <si>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</si>
  <si>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</si>
  <si>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</si>
  <si>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</si>
  <si>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</si>
  <si>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</si>
  <si>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</si>
  <si>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</si>
  <si>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</si>
  <si>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</si>
  <si>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</si>
  <si>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</si>
  <si>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</si>
  <si>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</si>
  <si>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</si>
  <si>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</si>
  <si>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</si>
  <si>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</si>
  <si>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</si>
  <si>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</si>
  <si>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</si>
  <si>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</si>
  <si>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</si>
  <si>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</si>
  <si>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</si>
  <si>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</si>
  <si>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</si>
  <si>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</si>
  <si>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</si>
  <si>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</si>
  <si>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</si>
  <si>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</si>
  <si>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</si>
  <si>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</si>
  <si>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</si>
  <si>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</si>
  <si>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</si>
  <si>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</si>
  <si>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</si>
  <si>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</si>
  <si>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</si>
  <si>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</si>
  <si>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</si>
  <si>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</si>
  <si>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</si>
  <si>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</si>
  <si>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</si>
  <si>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</si>
  <si>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</si>
  <si>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</si>
  <si>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</si>
  <si>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</si>
  <si>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</si>
  <si>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</si>
  <si>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</si>
  <si>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</si>
  <si>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</si>
  <si>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</si>
  <si>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</si>
  <si>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</si>
  <si>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</si>
  <si>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</si>
  <si>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</si>
  <si>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</si>
  <si>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</si>
  <si>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</si>
  <si>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</si>
  <si>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</si>
  <si>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</si>
  <si>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</si>
  <si>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</si>
  <si>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</si>
  <si>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</si>
  <si>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</si>
  <si>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</si>
  <si>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</si>
  <si>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</si>
  <si>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</si>
  <si>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</si>
  <si>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</si>
  <si>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</si>
  <si>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</si>
  <si>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</si>
  <si>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</si>
  <si>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</si>
  <si>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</si>
  <si>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</si>
  <si>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</si>
  <si>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</si>
  <si>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</si>
  <si>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</si>
  <si>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</si>
  <si>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</si>
  <si>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</si>
  <si>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</si>
  <si>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</si>
  <si>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</si>
  <si>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</si>
  <si>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</si>
  <si>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</si>
  <si>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</si>
  <si>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</si>
  <si>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</si>
  <si>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</si>
  <si>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</si>
  <si>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</si>
  <si>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</si>
  <si>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</si>
  <si>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</si>
  <si>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</si>
  <si>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</si>
  <si>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</si>
  <si>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</si>
  <si>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</si>
  <si>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</si>
  <si>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</si>
  <si>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</si>
  <si>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</si>
  <si>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</si>
  <si>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</si>
  <si>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</si>
  <si>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</si>
  <si>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</si>
  <si>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</si>
  <si>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</si>
  <si>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</si>
  <si>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</si>
  <si>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</si>
  <si>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</si>
  <si>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</si>
  <si>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</si>
  <si>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</si>
  <si>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</si>
  <si>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</si>
  <si>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</si>
  <si>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</si>
  <si>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</si>
  <si>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</si>
  <si>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</si>
  <si>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</si>
  <si>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</si>
  <si>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</si>
  <si>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</si>
  <si>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</si>
  <si>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</si>
  <si>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</si>
  <si>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</si>
  <si>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</si>
  <si>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</si>
  <si>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</si>
  <si>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</si>
  <si>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</si>
  <si>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</si>
  <si>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</si>
  <si>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</si>
  <si>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</si>
  <si>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</si>
  <si>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</si>
  <si>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</si>
  <si>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</si>
  <si>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</si>
  <si>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</si>
  <si>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</si>
  <si>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</si>
  <si>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</si>
  <si>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</si>
  <si>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</si>
  <si>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</si>
  <si>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</si>
  <si>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</si>
  <si>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</si>
  <si>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</si>
  <si>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</si>
  <si>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</si>
  <si>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</si>
  <si>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</si>
  <si>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</si>
  <si>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</si>
  <si>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</si>
  <si>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</si>
  <si>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</si>
  <si>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</si>
  <si>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</si>
  <si>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</si>
  <si>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</si>
  <si>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</si>
  <si>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</si>
  <si>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</si>
  <si>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</si>
  <si>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</si>
  <si>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</si>
  <si>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</si>
  <si>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</si>
  <si>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</si>
  <si>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</si>
  <si>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</si>
  <si>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</si>
  <si>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</si>
  <si>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</si>
  <si>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</si>
  <si>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</si>
  <si>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</si>
  <si>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</si>
  <si>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</si>
  <si>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</si>
  <si>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</si>
  <si>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</si>
  <si>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</si>
  <si>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</si>
  <si>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</si>
  <si>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</si>
  <si>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</si>
  <si>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</si>
  <si>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</si>
  <si>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</si>
  <si>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</si>
  <si>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</si>
  <si>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</si>
  <si>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</si>
  <si>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</si>
  <si>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</si>
  <si>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</si>
  <si>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</si>
  <si>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</si>
  <si>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</si>
  <si>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</si>
  <si>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</si>
  <si>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</si>
  <si>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</si>
  <si>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</si>
  <si>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</si>
  <si>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</si>
  <si>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</si>
  <si>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</si>
  <si>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</si>
  <si>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</si>
  <si>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</si>
  <si>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</si>
  <si>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</si>
  <si>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</si>
  <si>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</si>
  <si>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</si>
  <si>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</si>
  <si>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</si>
  <si>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</si>
  <si>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</si>
  <si>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</si>
  <si>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</si>
  <si>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</si>
  <si>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</si>
  <si>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</si>
  <si>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</si>
  <si>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</si>
  <si>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</si>
  <si>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</si>
  <si>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</si>
  <si>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</si>
  <si>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</si>
  <si>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</si>
  <si>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</si>
  <si>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</si>
  <si>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</si>
  <si>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</si>
  <si>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</si>
  <si>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</si>
  <si>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</si>
  <si>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</si>
  <si>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</si>
  <si>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</si>
  <si>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</si>
  <si>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</si>
  <si>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</si>
  <si>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</si>
  <si>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</si>
  <si>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</si>
  <si>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</si>
  <si>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</si>
  <si>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</si>
  <si>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</si>
  <si>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</si>
  <si>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</si>
  <si>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</si>
  <si>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</si>
  <si>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</si>
  <si>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</si>
  <si>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</si>
  <si>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</si>
  <si>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</si>
  <si>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</si>
  <si>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</si>
  <si>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</si>
  <si>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</si>
  <si>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</si>
  <si>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</si>
  <si>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</si>
  <si>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</si>
  <si>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</si>
  <si>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</si>
  <si>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</si>
  <si>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</si>
  <si>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</si>
  <si>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</si>
  <si>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</si>
  <si>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</si>
  <si>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</si>
  <si>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</si>
  <si>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</si>
  <si>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</si>
  <si>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</si>
  <si>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</si>
  <si>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</si>
  <si>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</si>
  <si>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</si>
  <si>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</si>
  <si>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</si>
  <si>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</si>
  <si>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</si>
  <si>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</si>
  <si>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</si>
  <si>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</si>
  <si>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</si>
  <si>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</si>
  <si>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</si>
  <si>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</si>
  <si>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</si>
  <si>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</si>
  <si>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</si>
  <si>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</si>
  <si>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</si>
  <si>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</si>
  <si>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</si>
  <si>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</si>
  <si>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</si>
  <si>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</si>
  <si>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</si>
  <si>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</si>
  <si>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</si>
  <si>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</si>
  <si>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</si>
  <si>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</si>
  <si>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</si>
  <si>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</si>
  <si>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</si>
  <si>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</si>
  <si>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</si>
  <si>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</si>
  <si>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</si>
  <si>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</si>
  <si>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</si>
  <si>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</si>
  <si>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</si>
  <si>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</si>
  <si>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</si>
  <si>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</si>
  <si>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</si>
  <si>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</si>
  <si>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</si>
  <si>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</si>
  <si>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</si>
  <si>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</si>
  <si>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</si>
  <si>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</si>
  <si>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</si>
  <si>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</si>
  <si>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</si>
  <si>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</si>
  <si>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</si>
  <si>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</si>
  <si>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</si>
  <si>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</si>
  <si>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</si>
  <si>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</si>
  <si>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</si>
  <si>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</si>
  <si>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</si>
  <si>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</si>
  <si>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</si>
  <si>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</si>
  <si>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</si>
  <si>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</si>
  <si>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</si>
  <si>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</si>
  <si>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</si>
  <si>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</si>
  <si>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</si>
  <si>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</si>
  <si>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</si>
  <si>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</si>
  <si>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</si>
  <si>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</si>
  <si>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</si>
  <si>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</si>
  <si>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</si>
  <si>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</si>
  <si>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</si>
  <si>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</si>
  <si>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</si>
  <si>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</si>
  <si>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</si>
  <si>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</si>
  <si>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</si>
  <si>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</si>
  <si>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</si>
  <si>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</si>
  <si>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</si>
  <si>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</si>
  <si>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</si>
  <si>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</si>
  <si>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</si>
  <si>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</si>
  <si>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</si>
  <si>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</si>
  <si>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</si>
  <si>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</si>
  <si>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</si>
  <si>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</si>
  <si>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</si>
  <si>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</si>
  <si>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</si>
  <si>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</si>
  <si>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</si>
  <si>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</si>
  <si>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</si>
  <si>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</si>
  <si>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</si>
  <si>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</si>
  <si>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</si>
  <si>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</si>
  <si>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</si>
  <si>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</si>
  <si>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</si>
  <si>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</si>
  <si>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</si>
  <si>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</si>
  <si>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</si>
  <si>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</si>
  <si>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</si>
  <si>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</si>
  <si>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</si>
  <si>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</si>
  <si>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</si>
  <si>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</si>
  <si>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</si>
  <si>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</si>
  <si>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</si>
  <si>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</si>
  <si>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</si>
  <si>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</si>
  <si>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</si>
  <si>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</si>
  <si>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</si>
  <si>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</si>
  <si>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</si>
  <si>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</si>
  <si>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</si>
  <si>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</si>
  <si>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</si>
  <si>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</si>
  <si>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</si>
  <si>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</si>
  <si>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</si>
  <si>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</si>
  <si>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</si>
  <si>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</si>
  <si>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</si>
  <si>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</si>
  <si>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</si>
  <si>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</si>
  <si>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</si>
  <si>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</si>
  <si>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</si>
  <si>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</si>
  <si>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</si>
  <si>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</si>
  <si>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</si>
  <si>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</si>
  <si>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</si>
  <si>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</si>
  <si>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</si>
  <si>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</si>
  <si>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</si>
  <si>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</si>
  <si>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</si>
  <si>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</si>
  <si>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</si>
  <si>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</si>
  <si>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</si>
  <si>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</si>
  <si>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</si>
  <si>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</si>
  <si>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</si>
  <si>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</si>
  <si>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</si>
  <si>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</si>
  <si>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</si>
  <si>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</si>
  <si>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</si>
  <si>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</si>
  <si>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</si>
  <si>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</si>
  <si>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</si>
  <si>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</si>
  <si>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</si>
  <si>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</si>
  <si>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</si>
  <si>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</si>
  <si>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</si>
  <si>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</si>
  <si>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</si>
  <si>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</si>
  <si>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</si>
  <si>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</si>
  <si>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</si>
  <si>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</si>
  <si>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</si>
  <si>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</si>
  <si>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</si>
  <si>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</si>
  <si>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</si>
  <si>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</si>
  <si>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</si>
  <si>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</si>
  <si>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</si>
  <si>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</si>
  <si>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</si>
  <si>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</si>
  <si>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</si>
  <si>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</si>
  <si>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</si>
  <si>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</si>
  <si>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</si>
  <si>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</si>
  <si>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</si>
  <si>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</si>
  <si>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</si>
  <si>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</si>
  <si>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</si>
  <si>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</si>
  <si>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</si>
  <si>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</si>
  <si>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</si>
  <si>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</si>
  <si>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</si>
  <si>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</si>
  <si>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</si>
  <si>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</si>
  <si>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</si>
  <si>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</si>
  <si>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</si>
  <si>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</si>
  <si>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</si>
  <si>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</si>
  <si>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</si>
  <si>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</si>
  <si>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</si>
  <si>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</si>
  <si>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</si>
  <si>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</si>
  <si>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</si>
  <si>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</si>
  <si>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</si>
  <si>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</si>
  <si>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</si>
  <si>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</si>
  <si>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</si>
  <si>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</si>
  <si>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</si>
  <si>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</si>
  <si>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</si>
  <si>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</si>
  <si>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</si>
  <si>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</si>
  <si>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</si>
  <si>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</si>
  <si>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</si>
  <si>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</si>
  <si>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</si>
  <si>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</si>
  <si>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</si>
  <si>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</si>
  <si>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</si>
  <si>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</si>
  <si>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</si>
  <si>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</si>
  <si>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</si>
  <si>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</si>
  <si>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</si>
  <si>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</si>
  <si>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</si>
  <si>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</si>
  <si>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</si>
  <si>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</si>
  <si>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</si>
  <si>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</si>
  <si>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</si>
  <si>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</si>
  <si>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</si>
  <si>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</si>
  <si>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</si>
  <si>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</si>
  <si>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</si>
  <si>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</si>
  <si>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</si>
  <si>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</si>
  <si>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</si>
  <si>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</si>
  <si>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</si>
  <si>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</si>
  <si>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</si>
  <si>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</si>
  <si>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</si>
  <si>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</si>
  <si>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</si>
  <si>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</si>
  <si>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</si>
  <si>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</si>
  <si>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</si>
  <si>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</si>
  <si>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</si>
  <si>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</si>
  <si>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</si>
  <si>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</si>
  <si>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</si>
  <si>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</si>
  <si>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</si>
  <si>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</si>
  <si>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</si>
  <si>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</si>
  <si>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</si>
  <si>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</si>
  <si>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</si>
  <si>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</si>
  <si>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</si>
  <si>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</si>
  <si>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</si>
  <si>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</si>
  <si>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</si>
  <si>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</si>
  <si>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</si>
  <si>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</si>
  <si>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</si>
  <si>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</si>
  <si>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</si>
  <si>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</si>
  <si>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</si>
  <si>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</si>
  <si>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</si>
  <si>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</si>
  <si>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</si>
  <si>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</si>
  <si>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</si>
  <si>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</si>
  <si>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</si>
  <si>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</si>
  <si>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</si>
  <si>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</si>
  <si>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</si>
  <si>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</si>
  <si>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</si>
  <si>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</si>
  <si>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</si>
  <si>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</si>
  <si>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</si>
  <si>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</si>
  <si>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</si>
  <si>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</si>
  <si>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</si>
  <si>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</si>
  <si>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</si>
  <si>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</si>
  <si>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</si>
  <si>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</si>
  <si>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</si>
  <si>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</si>
  <si>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</si>
  <si>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</si>
  <si>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</si>
  <si>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</si>
  <si>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</si>
  <si>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</si>
  <si>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</si>
  <si>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</si>
  <si>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</si>
  <si>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</si>
  <si>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</si>
  <si>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</si>
  <si>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</si>
  <si>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</si>
  <si>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</si>
  <si>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</si>
  <si>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</si>
  <si>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</si>
  <si>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</si>
  <si>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</si>
  <si>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</si>
  <si>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</si>
  <si>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</si>
  <si>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</si>
  <si>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</si>
  <si>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</si>
  <si>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</si>
  <si>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</si>
  <si>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</si>
  <si>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</si>
  <si>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</si>
  <si>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</si>
  <si>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</si>
  <si>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</si>
  <si>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</si>
  <si>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</si>
  <si>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</si>
  <si>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</si>
  <si>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</si>
  <si>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</si>
  <si>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</si>
  <si>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</si>
  <si>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</si>
  <si>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</si>
  <si>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</si>
  <si>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</si>
  <si>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</si>
  <si>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</si>
  <si>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</si>
  <si>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</si>
  <si>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</si>
  <si>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</si>
  <si>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</si>
  <si>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</si>
  <si>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</si>
  <si>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</si>
  <si>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</si>
  <si>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</si>
  <si>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</si>
  <si>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</si>
  <si>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</si>
  <si>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</si>
  <si>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</si>
  <si>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</si>
  <si>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</si>
  <si>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</si>
  <si>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</si>
  <si>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</si>
  <si>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</si>
  <si>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</si>
  <si>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</si>
  <si>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</si>
  <si>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</si>
  <si>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</si>
  <si>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</si>
  <si>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</si>
  <si>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</si>
  <si>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</si>
  <si>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</si>
  <si>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</si>
  <si>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</si>
  <si>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</si>
  <si>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</si>
  <si>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</si>
  <si>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</si>
  <si>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</si>
  <si>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</si>
  <si>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</si>
  <si>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</si>
  <si>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</si>
  <si>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</si>
  <si>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</si>
  <si>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</si>
  <si>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</si>
  <si>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</si>
  <si>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</si>
  <si>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</si>
  <si>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</si>
  <si>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</si>
  <si>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</si>
  <si>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</si>
  <si>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</si>
  <si>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</si>
  <si>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</si>
  <si>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</si>
  <si>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</si>
  <si>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</si>
  <si>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</si>
  <si>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</si>
  <si>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</si>
  <si>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</si>
  <si>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</si>
  <si>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</si>
  <si>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</si>
  <si>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</si>
  <si>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</si>
  <si>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</si>
  <si>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</si>
  <si>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</si>
  <si>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</si>
  <si>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</si>
  <si>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</si>
  <si>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</si>
  <si>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</si>
  <si>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</si>
  <si>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</si>
  <si>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</si>
  <si>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</si>
  <si>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</si>
  <si>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</si>
  <si>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</si>
  <si>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</si>
  <si>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</si>
  <si>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</si>
  <si>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</si>
  <si>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</si>
  <si>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</si>
  <si>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</si>
  <si>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</si>
  <si>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</si>
  <si>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</si>
  <si>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</si>
  <si>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</si>
  <si>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</si>
  <si>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</si>
  <si>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</si>
  <si>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</si>
  <si>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</si>
  <si>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</si>
  <si>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</si>
  <si>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</si>
  <si>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</si>
  <si>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</si>
  <si>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</si>
  <si>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</si>
  <si>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</si>
  <si>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</si>
  <si>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</si>
  <si>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</si>
  <si>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</si>
  <si>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</si>
  <si>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</si>
  <si>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</si>
  <si>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</si>
  <si>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</si>
  <si>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</si>
  <si>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</si>
  <si>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</si>
  <si>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</si>
  <si>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</si>
  <si>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</si>
  <si>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</si>
  <si>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</si>
  <si>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</si>
  <si>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</si>
  <si>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</si>
  <si>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</si>
  <si>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</si>
  <si>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</si>
  <si>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</si>
  <si>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</si>
  <si>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</si>
  <si>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</si>
  <si>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</si>
  <si>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</si>
  <si>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</si>
  <si>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</si>
  <si>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</si>
  <si>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</si>
  <si>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</si>
  <si>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</si>
  <si>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</si>
  <si>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</si>
  <si>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</si>
  <si>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</si>
  <si>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</si>
  <si>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</si>
  <si>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</si>
  <si>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</si>
  <si>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</si>
  <si>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</si>
  <si>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</si>
  <si>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</si>
  <si>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</si>
  <si>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</si>
  <si>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</si>
  <si>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</si>
  <si>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</si>
  <si>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</si>
  <si>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</si>
  <si>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</si>
  <si>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</si>
  <si>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</si>
  <si>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</si>
  <si>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</si>
  <si>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</si>
  <si>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</si>
  <si>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</si>
  <si>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</si>
  <si>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</si>
  <si>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</si>
  <si>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</si>
  <si>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</si>
  <si>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</si>
  <si>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</si>
  <si>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</si>
  <si>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</si>
  <si>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</si>
  <si>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</si>
  <si>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</si>
  <si>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</si>
  <si>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</si>
  <si>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</si>
  <si>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</si>
  <si>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</si>
  <si>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</si>
  <si>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</si>
  <si>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</si>
  <si>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</si>
  <si>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</si>
  <si>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</si>
  <si>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</si>
  <si>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</si>
  <si>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</si>
  <si>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</si>
  <si>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</si>
  <si>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</si>
  <si>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</si>
  <si>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</si>
  <si>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</si>
  <si>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</si>
  <si>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</si>
  <si>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</si>
  <si>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</si>
  <si>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</si>
  <si>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</si>
  <si>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</si>
  <si>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</si>
  <si>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</si>
  <si>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</si>
  <si>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</si>
  <si>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</si>
  <si>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</si>
  <si>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</si>
  <si>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</si>
  <si>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</si>
  <si>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</si>
  <si>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</si>
  <si>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</si>
  <si>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</si>
  <si>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</si>
  <si>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</si>
  <si>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</si>
  <si>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</si>
  <si>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</si>
  <si>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</si>
  <si>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</si>
  <si>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</si>
  <si>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</si>
  <si>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</si>
  <si>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</si>
  <si>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</si>
  <si>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</si>
  <si>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</si>
  <si>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</si>
  <si>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</si>
  <si>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</si>
  <si>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</si>
  <si>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</si>
  <si>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</si>
  <si>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</si>
  <si>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</si>
  <si>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</si>
  <si>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</si>
  <si>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</si>
  <si>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</si>
  <si>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</si>
  <si>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</si>
  <si>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</si>
  <si>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</si>
  <si>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</si>
  <si>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</si>
  <si>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</si>
  <si>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</si>
  <si>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</si>
  <si>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</si>
  <si>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</si>
  <si>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</si>
  <si>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</si>
  <si>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</si>
  <si>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</si>
  <si>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</si>
  <si>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</si>
  <si>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</si>
  <si>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</si>
  <si>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</si>
  <si>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</si>
  <si>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</si>
  <si>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</si>
  <si>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</si>
  <si>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</si>
  <si>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</si>
  <si>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</si>
  <si>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</si>
  <si>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</si>
  <si>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</si>
  <si>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</si>
  <si>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</si>
  <si>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</si>
  <si>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</si>
  <si>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</si>
  <si>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</si>
  <si>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</si>
  <si>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</si>
  <si>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</si>
  <si>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</si>
  <si>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</si>
  <si>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</si>
  <si>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</si>
  <si>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</si>
  <si>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</si>
  <si>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</si>
  <si>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</si>
  <si>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</si>
  <si>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</si>
  <si>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</si>
  <si>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</si>
  <si>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</si>
  <si>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</si>
  <si>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</si>
  <si>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</si>
  <si>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</si>
  <si>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</si>
  <si>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</si>
  <si>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</si>
  <si>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</si>
  <si>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</si>
  <si>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</si>
  <si>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</si>
  <si>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</si>
  <si>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</si>
  <si>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</si>
  <si>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</si>
  <si>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</si>
  <si>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</si>
  <si>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</si>
  <si>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</si>
  <si>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</si>
  <si>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</si>
  <si>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</si>
  <si>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</si>
  <si>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</si>
  <si>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</si>
  <si>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</si>
  <si>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</si>
  <si>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</si>
  <si>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</si>
  <si>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</si>
  <si>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</si>
  <si>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</si>
  <si>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</si>
  <si>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</si>
  <si>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</si>
  <si>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</si>
  <si>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</si>
  <si>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</si>
  <si>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</si>
  <si>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</si>
  <si>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</si>
  <si>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</si>
  <si>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</si>
  <si>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</si>
  <si>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</si>
  <si>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</si>
  <si>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</si>
  <si>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</si>
  <si>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</si>
  <si>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</si>
  <si>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</si>
  <si>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</si>
  <si>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</si>
  <si>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</si>
  <si>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</si>
  <si>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</si>
  <si>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</si>
  <si>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</si>
  <si>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</si>
  <si>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</si>
  <si>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</si>
  <si>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</si>
  <si>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</si>
  <si>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</si>
  <si>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</si>
  <si>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</si>
  <si>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</si>
  <si>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</si>
  <si>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</si>
  <si>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</si>
  <si>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</si>
  <si>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</si>
  <si>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</si>
  <si>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</si>
  <si>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</si>
  <si>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</si>
  <si>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</si>
  <si>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</si>
  <si>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</si>
  <si>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</si>
  <si>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</si>
  <si>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</si>
  <si>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</si>
  <si>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</si>
  <si>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</si>
  <si>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</si>
  <si>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</si>
  <si>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</si>
  <si>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</si>
  <si>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</si>
  <si>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</si>
  <si>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</si>
  <si>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</si>
  <si>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</si>
  <si>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</si>
  <si>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</si>
  <si>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</si>
  <si>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</si>
  <si>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</si>
  <si>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</si>
  <si>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</si>
  <si>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</si>
  <si>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</si>
  <si>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</si>
  <si>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</si>
  <si>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</si>
  <si>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</si>
  <si>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</si>
  <si>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</si>
  <si>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</si>
  <si>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</si>
  <si>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</si>
  <si>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</si>
  <si>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</si>
  <si>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</si>
  <si>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</si>
  <si>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</si>
  <si>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</si>
  <si>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</si>
  <si>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</si>
  <si>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</si>
  <si>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</si>
  <si>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</si>
  <si>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</si>
  <si>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</si>
  <si>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</si>
  <si>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</si>
  <si>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</si>
  <si>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</si>
  <si>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</si>
  <si>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</si>
  <si>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</si>
  <si>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</si>
  <si>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</si>
  <si>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</si>
  <si>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</si>
  <si>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</si>
  <si>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</si>
  <si>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</si>
  <si>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</si>
  <si>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</si>
  <si>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</si>
  <si>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</si>
  <si>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</si>
  <si>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</si>
  <si>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</si>
  <si>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</si>
  <si>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</si>
  <si>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</si>
  <si>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</si>
  <si>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</si>
  <si>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</si>
  <si>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</si>
  <si>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</si>
  <si>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</si>
  <si>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</si>
  <si>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</si>
  <si>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</si>
  <si>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</si>
  <si>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</si>
  <si>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</si>
  <si>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</si>
  <si>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</si>
  <si>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</si>
  <si>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</si>
  <si>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</si>
  <si>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</si>
  <si>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</si>
  <si>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</si>
  <si>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</si>
  <si>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</si>
  <si>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</si>
  <si>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</si>
  <si>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</si>
  <si>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</si>
  <si>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</si>
  <si>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</si>
  <si>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</si>
  <si>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</si>
  <si>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</si>
  <si>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</si>
  <si>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</si>
  <si>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</si>
  <si>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</si>
  <si>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</si>
  <si>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</si>
  <si>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</si>
  <si>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</si>
  <si>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</si>
  <si>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</si>
  <si>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</si>
  <si>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</si>
  <si>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</si>
  <si>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</si>
  <si>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</si>
  <si>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</si>
  <si>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</si>
  <si>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</si>
  <si>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</si>
  <si>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</si>
  <si>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</si>
  <si>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</si>
  <si>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</si>
  <si>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</si>
  <si>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</si>
  <si>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</si>
  <si>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</si>
  <si>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</si>
  <si>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</si>
  <si>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</si>
  <si>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</si>
  <si>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</si>
  <si>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</si>
  <si>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</si>
  <si>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</si>
  <si>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</si>
  <si>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</si>
  <si>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</si>
  <si>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</si>
  <si>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</si>
  <si>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</si>
  <si>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</si>
  <si>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</si>
  <si>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</si>
  <si>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</si>
  <si>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</si>
  <si>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</si>
  <si>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</si>
  <si>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</si>
  <si>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</si>
  <si>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</si>
  <si>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</si>
  <si>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</si>
  <si>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</si>
  <si>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</si>
  <si>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</si>
  <si>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</si>
  <si>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</si>
  <si>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</si>
  <si>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</si>
  <si>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</si>
  <si>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</si>
  <si>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</si>
  <si>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</si>
  <si>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</si>
  <si>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</si>
  <si>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</si>
  <si>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</si>
  <si>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</si>
  <si>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</si>
  <si>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</si>
  <si>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</si>
  <si>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</si>
  <si>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</si>
  <si>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</si>
  <si>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</si>
  <si>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</si>
  <si>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</si>
  <si>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</si>
  <si>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</si>
  <si>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</si>
  <si>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</si>
  <si>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</si>
  <si>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</si>
  <si>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</si>
  <si>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</si>
  <si>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</si>
  <si>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</si>
  <si>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</si>
  <si>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</si>
  <si>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</si>
  <si>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</si>
  <si>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</si>
  <si>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</si>
  <si>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</si>
  <si>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</si>
  <si>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</si>
  <si>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</si>
  <si>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</si>
  <si>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</si>
  <si>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</si>
  <si>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</si>
  <si>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</si>
  <si>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</si>
  <si>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</si>
  <si>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</si>
  <si>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</si>
  <si>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</si>
  <si>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</si>
  <si>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</si>
  <si>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</si>
  <si>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</si>
  <si>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</si>
  <si>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</si>
  <si>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</si>
  <si>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</si>
  <si>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</si>
  <si>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</si>
  <si>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</si>
  <si>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</si>
  <si>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</si>
  <si>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</si>
  <si>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</si>
  <si>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</si>
  <si>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</si>
  <si>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</si>
  <si>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</si>
  <si>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</si>
  <si>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</si>
  <si>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</si>
  <si>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</si>
  <si>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</si>
  <si>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</si>
  <si>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</si>
  <si>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</si>
  <si>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</si>
  <si>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</si>
  <si>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</si>
  <si>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</si>
  <si>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</si>
  <si>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</si>
  <si>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</si>
  <si>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</si>
  <si>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</si>
  <si>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</si>
  <si>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</si>
  <si>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</si>
  <si>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</si>
  <si>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</si>
  <si>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</si>
  <si>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</si>
  <si>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</si>
  <si>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</si>
  <si>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</si>
  <si>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</si>
  <si>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</si>
  <si>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</si>
  <si>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</si>
  <si>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</si>
  <si>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</si>
  <si>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</si>
  <si>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</si>
  <si>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</si>
  <si>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</si>
  <si>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</si>
  <si>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</si>
  <si>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</si>
  <si>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</si>
  <si>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</si>
  <si>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</si>
  <si>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</si>
  <si>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</si>
  <si>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</si>
  <si>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</si>
  <si>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</si>
  <si>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</si>
  <si>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</si>
  <si>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</si>
  <si>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</si>
  <si>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</si>
  <si>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</si>
  <si>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</si>
  <si>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</si>
  <si>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</si>
  <si>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</si>
  <si>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</si>
  <si>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</si>
  <si>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</si>
  <si>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</si>
  <si>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</si>
  <si>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</si>
  <si>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</si>
  <si>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</si>
  <si>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</si>
  <si>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</si>
  <si>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</si>
  <si>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</si>
  <si>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</si>
  <si>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</si>
  <si>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</si>
  <si>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</si>
  <si>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</si>
  <si>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</si>
  <si>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</si>
  <si>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</si>
  <si>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</si>
  <si>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</si>
  <si>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</si>
  <si>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</si>
  <si>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</si>
  <si>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</si>
  <si>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</si>
  <si>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</si>
  <si>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</si>
  <si>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</si>
  <si>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</si>
  <si>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</si>
  <si>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</si>
  <si>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</si>
  <si>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</si>
  <si>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</si>
  <si>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</si>
  <si>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</si>
  <si>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</si>
  <si>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</si>
  <si>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</si>
  <si>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</si>
  <si>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</si>
  <si>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</si>
  <si>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</si>
  <si>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</si>
  <si>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</si>
  <si>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</si>
  <si>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</si>
  <si>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</si>
  <si>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</si>
  <si>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</si>
  <si>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</si>
  <si>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</si>
  <si>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</si>
  <si>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</si>
  <si>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</si>
  <si>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</si>
  <si>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</si>
  <si>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</si>
  <si>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</si>
  <si>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</si>
  <si>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</si>
  <si>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</si>
  <si>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</si>
  <si>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</si>
  <si>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</si>
  <si>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</si>
  <si>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</si>
  <si>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</si>
  <si>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</si>
  <si>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</si>
  <si>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</si>
  <si>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</si>
  <si>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</si>
  <si>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</si>
  <si>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</si>
  <si>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</si>
  <si>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</si>
  <si>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</si>
  <si>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</si>
  <si>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</si>
  <si>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</si>
  <si>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</si>
  <si>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</si>
  <si>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</si>
  <si>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</si>
  <si>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</si>
  <si>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</si>
  <si>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</si>
  <si>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</si>
  <si>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</si>
  <si>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</si>
  <si>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</si>
  <si>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</si>
  <si>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</si>
  <si>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</si>
  <si>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</si>
  <si>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</si>
  <si>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</si>
  <si>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</si>
  <si>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</si>
  <si>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</si>
  <si>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</si>
  <si>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</si>
  <si>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</si>
  <si>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</si>
  <si>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</si>
  <si>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</si>
  <si>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</si>
  <si>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</si>
  <si>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</si>
  <si>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</si>
  <si>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</si>
  <si>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</si>
  <si>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</si>
  <si>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</si>
  <si>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</si>
  <si>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</si>
  <si>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</si>
  <si>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</si>
  <si>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</si>
  <si>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</si>
  <si>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</si>
  <si>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</si>
  <si>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</si>
  <si>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</si>
  <si>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</si>
  <si>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</si>
  <si>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</si>
  <si>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</si>
  <si>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</si>
  <si>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</si>
  <si>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</si>
  <si>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</si>
  <si>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</si>
  <si>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</si>
  <si>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</si>
  <si>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</si>
  <si>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</si>
  <si>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</si>
  <si>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</si>
  <si>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</si>
  <si>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</si>
  <si>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</si>
  <si>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</si>
  <si>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</si>
  <si>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</si>
  <si>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</si>
  <si>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</si>
  <si>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</si>
  <si>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</si>
  <si>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</si>
  <si>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</si>
  <si>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</si>
  <si>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</si>
  <si>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</si>
  <si>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</si>
  <si>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</si>
  <si>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</si>
  <si>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</si>
  <si>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</si>
  <si>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</si>
  <si>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</si>
  <si>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</si>
  <si>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</si>
  <si>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</si>
  <si>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</si>
  <si>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</si>
  <si>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</si>
  <si>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</si>
  <si>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</si>
  <si>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</si>
  <si>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</si>
  <si>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</si>
  <si>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</si>
  <si>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</si>
  <si>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</si>
  <si>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</si>
  <si>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</si>
  <si>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</si>
  <si>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</si>
  <si>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</si>
  <si>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</si>
  <si>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</si>
  <si>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</si>
  <si>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</si>
  <si>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</si>
  <si>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</si>
  <si>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</si>
  <si>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</si>
  <si>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</si>
  <si>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</si>
  <si>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</si>
  <si>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</si>
  <si>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</si>
  <si>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</si>
  <si>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</si>
  <si>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</si>
  <si>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</si>
  <si>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</si>
  <si>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</si>
  <si>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</si>
  <si>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</si>
  <si>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</si>
  <si>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</si>
  <si>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</si>
  <si>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</si>
  <si>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</si>
  <si>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</si>
  <si>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</si>
  <si>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</si>
  <si>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</si>
  <si>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</si>
  <si>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</si>
  <si>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</si>
  <si>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</si>
  <si>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</si>
  <si>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</si>
  <si>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</si>
  <si>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</si>
  <si>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</si>
  <si>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</si>
  <si>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</si>
  <si>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</si>
  <si>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</si>
  <si>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</si>
  <si>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</si>
  <si>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</si>
  <si>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</si>
  <si>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</si>
  <si>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</si>
  <si>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</si>
  <si>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</si>
  <si>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</si>
  <si>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</si>
  <si>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</si>
  <si>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</si>
  <si>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</si>
  <si>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</si>
  <si>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</si>
  <si>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</si>
  <si>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</si>
  <si>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</si>
  <si>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</si>
  <si>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</si>
  <si>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</si>
  <si>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</si>
  <si>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</si>
  <si>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</si>
  <si>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</si>
  <si>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</si>
  <si>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</si>
  <si>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</si>
  <si>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</si>
  <si>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</si>
  <si>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</si>
  <si>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</si>
  <si>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</si>
  <si>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</si>
  <si>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</si>
  <si>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</si>
  <si>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</si>
  <si>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</si>
  <si>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</si>
  <si>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</si>
  <si>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</si>
  <si>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</si>
  <si>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</si>
  <si>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</si>
  <si>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</si>
  <si>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</si>
  <si>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</si>
  <si>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</si>
  <si>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</si>
  <si>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</si>
  <si>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</si>
  <si>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</si>
  <si>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</si>
  <si>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</si>
  <si>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</si>
  <si>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</si>
  <si>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</si>
  <si>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</si>
  <si>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</si>
  <si>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</si>
  <si>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</si>
  <si>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</si>
  <si>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</si>
  <si>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</si>
  <si>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</si>
  <si>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</si>
  <si>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</si>
  <si>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</si>
  <si>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</si>
  <si>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</si>
  <si>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</si>
  <si>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</si>
  <si>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</si>
  <si>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</si>
  <si>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</si>
  <si>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</si>
  <si>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</si>
  <si>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</si>
  <si>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</si>
  <si>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</si>
  <si>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</si>
  <si>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</si>
  <si>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</si>
  <si>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</si>
  <si>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</si>
  <si>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</si>
  <si>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</si>
  <si>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</si>
  <si>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</si>
  <si>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</si>
  <si>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</si>
  <si>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</si>
  <si>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</si>
  <si>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</si>
  <si>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</si>
  <si>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</si>
  <si>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</si>
  <si>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</si>
  <si>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</si>
  <si>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</si>
  <si>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</si>
  <si>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</si>
  <si>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</si>
  <si>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</si>
  <si>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</si>
  <si>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</si>
  <si>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</si>
  <si>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</si>
  <si>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</si>
  <si>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</si>
  <si>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</si>
  <si>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</si>
  <si>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</si>
  <si>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</si>
  <si>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</si>
  <si>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</si>
  <si>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</si>
  <si>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</si>
  <si>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</si>
  <si>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</si>
  <si>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</si>
  <si>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</si>
  <si>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</si>
  <si>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</si>
  <si>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</si>
  <si>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</si>
  <si>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</si>
  <si>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</si>
  <si>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</si>
  <si>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</si>
  <si>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</si>
  <si>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</si>
  <si>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</si>
  <si>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</si>
  <si>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</si>
  <si>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</si>
  <si>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</si>
  <si>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</si>
  <si>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</si>
  <si>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</si>
  <si>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</si>
  <si>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</si>
  <si>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</si>
  <si>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</si>
  <si>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</si>
  <si>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</si>
  <si>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</si>
  <si>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</si>
  <si>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</si>
  <si>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</si>
  <si>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</si>
  <si>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</si>
  <si>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</si>
  <si>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</si>
  <si>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</si>
  <si>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</si>
  <si>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</si>
  <si>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</si>
  <si>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</si>
  <si>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</si>
  <si>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</si>
  <si>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</si>
  <si>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</si>
  <si>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</si>
  <si>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</si>
  <si>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</si>
  <si>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</si>
  <si>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</si>
  <si>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</si>
  <si>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</si>
  <si>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</si>
  <si>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</si>
  <si>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</si>
  <si>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</si>
  <si>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</si>
  <si>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</si>
  <si>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</si>
  <si>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</si>
  <si>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</si>
  <si>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</si>
  <si>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</si>
  <si>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</si>
  <si>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</si>
  <si>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</si>
  <si>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</si>
  <si>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</si>
  <si>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</si>
  <si>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</si>
  <si>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</si>
  <si>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</si>
  <si>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</si>
  <si>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</si>
  <si>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</si>
  <si>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</si>
  <si>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</si>
  <si>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</si>
  <si>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</si>
  <si>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</si>
  <si>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</si>
  <si>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</si>
  <si>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</si>
  <si>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</si>
  <si>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</si>
  <si>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</si>
  <si>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</si>
  <si>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</si>
  <si>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</si>
  <si>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</si>
  <si>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</si>
  <si>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</si>
  <si>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</si>
  <si>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</si>
  <si>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</si>
  <si>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</si>
  <si>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</si>
  <si>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</si>
  <si>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</si>
  <si>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</si>
  <si>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</si>
  <si>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</si>
  <si>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</si>
  <si>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</si>
  <si>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</si>
  <si>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</si>
  <si>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</si>
  <si>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</si>
  <si>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</si>
  <si>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</si>
  <si>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</si>
  <si>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</si>
  <si>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</si>
  <si>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</si>
  <si>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</si>
  <si>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</si>
  <si>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</si>
  <si>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</si>
  <si>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</si>
  <si>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</si>
  <si>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</si>
  <si>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</si>
  <si>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</si>
  <si>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</si>
  <si>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</si>
  <si>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</si>
  <si>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</si>
  <si>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</si>
  <si>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</si>
  <si>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</si>
  <si>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</si>
  <si>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</si>
  <si>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</si>
  <si>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</si>
  <si>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</si>
  <si>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</si>
  <si>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</si>
  <si>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</si>
  <si>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</si>
  <si>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</si>
  <si>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</si>
  <si>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</si>
  <si>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</si>
  <si>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</si>
  <si>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</si>
  <si>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</si>
  <si>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</si>
  <si>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</si>
  <si>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</si>
  <si>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</si>
  <si>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</si>
  <si>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</si>
  <si>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</si>
  <si>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</si>
  <si>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</si>
  <si>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</si>
  <si>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</si>
  <si>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</si>
  <si>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</si>
  <si>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</si>
  <si>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</si>
  <si>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</si>
  <si>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</si>
  <si>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</si>
  <si>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</si>
  <si>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</si>
  <si>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</si>
  <si>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</si>
  <si>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</si>
  <si>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</si>
  <si>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</si>
  <si>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</si>
  <si>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</si>
  <si>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</si>
  <si>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</si>
  <si>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</si>
  <si>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</si>
  <si>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</si>
  <si>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</si>
  <si>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</si>
  <si>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</si>
  <si>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</si>
  <si>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</si>
  <si>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</si>
  <si>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</si>
  <si>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</si>
  <si>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</si>
  <si>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</si>
  <si>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</si>
  <si>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</si>
  <si>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</si>
  <si>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</si>
  <si>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</si>
  <si>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</si>
  <si>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</si>
  <si>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</si>
  <si>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</si>
  <si>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</si>
  <si>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</si>
  <si>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</si>
  <si>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</si>
  <si>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</si>
  <si>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</si>
  <si>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</si>
  <si>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</si>
  <si>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</si>
  <si>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</si>
  <si>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</si>
  <si>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</si>
  <si>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</si>
  <si>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</si>
  <si>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</si>
  <si>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</si>
  <si>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</si>
  <si>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</si>
  <si>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</si>
  <si>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</si>
  <si>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</si>
  <si>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</si>
  <si>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</si>
  <si>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</si>
  <si>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</si>
  <si>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</si>
  <si>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</si>
  <si>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</si>
  <si>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</si>
  <si>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</si>
  <si>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</si>
  <si>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</si>
  <si>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</si>
  <si>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</si>
  <si>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</si>
  <si>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</si>
  <si>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</si>
  <si>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</si>
  <si>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</si>
  <si>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</si>
  <si>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</si>
  <si>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</si>
  <si>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</si>
  <si>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</si>
  <si>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</si>
  <si>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</si>
  <si>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</si>
  <si>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</si>
  <si>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</si>
  <si>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</si>
  <si>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</si>
  <si>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</si>
  <si>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</si>
  <si>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</si>
  <si>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</si>
  <si>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</si>
  <si>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</si>
  <si>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</si>
  <si>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</si>
  <si>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</si>
  <si>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</si>
  <si>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</si>
  <si>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</si>
  <si>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</si>
  <si>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</si>
  <si>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</si>
  <si>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</si>
  <si>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</si>
  <si>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</si>
  <si>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</si>
  <si>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</si>
  <si>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</si>
  <si>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</si>
  <si>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</si>
  <si>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</si>
  <si>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</si>
  <si>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</si>
  <si>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</si>
  <si>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</si>
  <si>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</si>
  <si>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</si>
  <si>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</si>
  <si>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</si>
  <si>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</si>
  <si>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</si>
  <si>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</si>
  <si>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</si>
  <si>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</si>
  <si>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</si>
  <si>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</si>
  <si>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</si>
  <si>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</si>
  <si>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</si>
  <si>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</si>
  <si>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</si>
  <si>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</si>
  <si>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</si>
  <si>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</si>
  <si>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</si>
  <si>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</si>
  <si>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</si>
  <si>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</si>
  <si>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</si>
  <si>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</si>
  <si>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</si>
  <si>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</si>
  <si>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</si>
  <si>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</si>
  <si>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</si>
  <si>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</si>
  <si>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</si>
  <si>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</si>
  <si>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</si>
  <si>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</si>
  <si>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</si>
  <si>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</si>
  <si>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</si>
  <si>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</si>
  <si>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</si>
  <si>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</si>
  <si>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</si>
  <si>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</si>
  <si>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</si>
  <si>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</si>
  <si>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</si>
  <si>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</si>
  <si>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</si>
  <si>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</si>
  <si>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</si>
  <si>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</si>
  <si>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</si>
  <si>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</si>
  <si>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</si>
  <si>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</si>
  <si>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</si>
  <si>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</si>
  <si>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</si>
  <si>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</si>
  <si>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</si>
  <si>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</si>
  <si>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</si>
  <si>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</si>
  <si>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</si>
  <si>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</si>
  <si>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</si>
  <si>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</si>
  <si>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</si>
  <si>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</si>
  <si>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</si>
  <si>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</si>
  <si>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</si>
  <si>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</si>
  <si>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</si>
  <si>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</si>
  <si>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</si>
  <si>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</si>
  <si>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</si>
  <si>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</si>
  <si>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</si>
  <si>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</si>
  <si>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</si>
  <si>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</si>
  <si>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</si>
  <si>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</si>
  <si>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</si>
  <si>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</si>
  <si>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</si>
  <si>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</si>
  <si>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</si>
  <si>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</si>
  <si>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</si>
  <si>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</si>
  <si>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</si>
  <si>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</si>
  <si>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</si>
  <si>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</si>
  <si>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</si>
  <si>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</si>
  <si>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</si>
  <si>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</si>
  <si>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</si>
  <si>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</si>
  <si>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</si>
  <si>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</si>
  <si>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</si>
  <si>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</si>
  <si>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</si>
  <si>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</si>
  <si>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</si>
  <si>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</si>
  <si>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</si>
  <si>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</si>
  <si>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</si>
  <si>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</si>
  <si>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</si>
  <si>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</si>
  <si>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</si>
  <si>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</si>
  <si>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</si>
  <si>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</si>
  <si>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</si>
  <si>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</si>
  <si>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</si>
  <si>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</si>
  <si>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</si>
  <si>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</si>
  <si>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</si>
  <si>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</si>
  <si>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</si>
  <si>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</si>
  <si>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</si>
  <si>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</si>
  <si>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</si>
  <si>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</si>
  <si>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</si>
  <si>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</si>
  <si>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</si>
  <si>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</si>
  <si>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</si>
  <si>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</si>
  <si>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</si>
  <si>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</si>
  <si>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</si>
  <si>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</si>
  <si>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</si>
  <si>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</si>
  <si>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</si>
  <si>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</si>
  <si>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</si>
  <si>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</si>
  <si>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</si>
  <si>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</si>
  <si>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</si>
  <si>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</si>
  <si>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</si>
  <si>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</si>
  <si>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</si>
  <si>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</si>
  <si>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</si>
  <si>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</si>
  <si>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</si>
  <si>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</si>
  <si>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</si>
  <si>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</si>
  <si>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</si>
  <si>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</si>
  <si>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</si>
  <si>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</si>
  <si>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</si>
  <si>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</si>
  <si>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</si>
  <si>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</si>
  <si>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</si>
  <si>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</si>
  <si>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</si>
  <si>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</si>
  <si>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</si>
  <si>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</si>
  <si>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</si>
  <si>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</si>
  <si>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</si>
  <si>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</si>
  <si>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</si>
  <si>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</si>
  <si>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</si>
  <si>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</si>
  <si>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</si>
  <si>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</si>
  <si>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</si>
  <si>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</si>
  <si>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</si>
  <si>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</si>
  <si>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</si>
  <si>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</si>
  <si>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</si>
  <si>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</si>
  <si>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</si>
  <si>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</si>
  <si>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</si>
  <si>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</si>
  <si>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</si>
  <si>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</si>
  <si>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</si>
  <si>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</si>
  <si>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</si>
  <si>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</si>
  <si>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</si>
  <si>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</si>
  <si>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</si>
  <si>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</si>
  <si>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</si>
  <si>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</si>
  <si>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</si>
  <si>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</si>
  <si>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</si>
  <si>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</si>
  <si>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</si>
  <si>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</si>
  <si>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</si>
  <si>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</si>
  <si>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</si>
  <si>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</si>
  <si>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</si>
  <si>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</si>
  <si>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</si>
  <si>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</si>
  <si>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</si>
  <si>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</si>
  <si>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</si>
  <si>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</si>
  <si>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</si>
  <si>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</si>
  <si>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</si>
  <si>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</si>
  <si>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</si>
  <si>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</si>
  <si>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</si>
  <si>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</si>
  <si>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</si>
  <si>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</si>
  <si>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</si>
  <si>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</si>
  <si>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</si>
  <si>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</si>
  <si>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</si>
  <si>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</si>
  <si>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</si>
  <si>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</si>
  <si>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</si>
  <si>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</si>
  <si>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</si>
  <si>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</si>
  <si>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</si>
  <si>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</si>
  <si>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</si>
  <si>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</si>
  <si>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</si>
  <si>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</si>
  <si>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</si>
  <si>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</si>
  <si>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</si>
  <si>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</si>
  <si>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</si>
  <si>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</si>
  <si>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</si>
  <si>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</si>
  <si>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</si>
  <si>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</si>
  <si>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</si>
  <si>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</si>
  <si>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</si>
  <si>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</si>
  <si>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</si>
  <si>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</si>
  <si>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</si>
  <si>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</si>
  <si>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</si>
  <si>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</si>
  <si>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</si>
  <si>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</si>
  <si>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</si>
  <si>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</si>
  <si>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</si>
  <si>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</si>
  <si>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</si>
  <si>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</si>
  <si>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</si>
  <si>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</si>
  <si>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</si>
  <si>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</si>
  <si>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</si>
  <si>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</si>
  <si>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</si>
  <si>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</si>
  <si>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</si>
  <si>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</si>
  <si>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</si>
  <si>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</si>
  <si>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</si>
  <si>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</si>
  <si>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</si>
  <si>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</si>
  <si>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</si>
  <si>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</si>
  <si>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</si>
  <si>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</si>
  <si>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</si>
  <si>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</si>
  <si>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</si>
  <si>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</si>
  <si>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</si>
  <si>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</si>
  <si>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</si>
  <si>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</si>
  <si>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</si>
  <si>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</si>
  <si>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</si>
  <si>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</si>
  <si>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</si>
  <si>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</si>
  <si>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</si>
  <si>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</si>
  <si>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</si>
  <si>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</si>
  <si>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</si>
  <si>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</si>
  <si>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</si>
  <si>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</si>
  <si>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</si>
  <si>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</si>
  <si>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</si>
  <si>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</si>
  <si>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</si>
  <si>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</si>
  <si>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</si>
  <si>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</si>
  <si>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</si>
  <si>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</si>
  <si>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</si>
  <si>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</si>
  <si>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</si>
  <si>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</si>
  <si>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</si>
  <si>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</si>
  <si>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</si>
  <si>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</si>
  <si>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</si>
  <si>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</si>
  <si>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</si>
  <si>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</si>
  <si>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</si>
  <si>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</si>
  <si>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</si>
  <si>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</si>
  <si>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</si>
  <si>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</si>
  <si>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</si>
  <si>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</si>
  <si>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</si>
  <si>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</si>
  <si>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</si>
  <si>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</si>
  <si>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</si>
  <si>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</si>
  <si>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</si>
  <si>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</si>
  <si>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</si>
  <si>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</si>
  <si>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</si>
  <si>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</si>
  <si>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</si>
  <si>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</si>
  <si>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</si>
  <si>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</si>
  <si>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</si>
  <si>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</si>
  <si>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</si>
  <si>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</si>
  <si>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</si>
  <si>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</si>
  <si>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</si>
  <si>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</si>
  <si>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</si>
  <si>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</si>
  <si>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</si>
  <si>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</si>
  <si>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</si>
  <si>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</si>
  <si>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</si>
  <si>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</si>
  <si>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</si>
  <si>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</si>
  <si>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</si>
  <si>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</si>
  <si>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</si>
  <si>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</si>
  <si>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</si>
  <si>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</si>
  <si>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</si>
  <si>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</si>
  <si>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</si>
  <si>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</si>
  <si>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</si>
  <si>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</si>
  <si>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</si>
  <si>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</si>
  <si>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</si>
  <si>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</si>
  <si>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</si>
  <si>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</si>
  <si>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</si>
  <si>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</si>
  <si>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</si>
  <si>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</si>
  <si>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</si>
  <si>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</si>
  <si>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</si>
  <si>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</si>
  <si>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</si>
  <si>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</si>
  <si>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</si>
  <si>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</si>
  <si>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</si>
  <si>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</si>
  <si>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</si>
  <si>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</si>
  <si>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</si>
  <si>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</si>
  <si>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</si>
  <si>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</si>
  <si>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</si>
  <si>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</si>
  <si>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</si>
  <si>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</si>
  <si>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</si>
  <si>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</si>
  <si>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</si>
  <si>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</si>
  <si>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</si>
  <si>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</si>
  <si>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</si>
  <si>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</si>
  <si>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</si>
  <si>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</si>
  <si>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</si>
  <si>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</si>
  <si>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</si>
  <si>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</si>
  <si>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</si>
  <si>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</si>
  <si>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</si>
  <si>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</si>
  <si>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</si>
  <si>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</si>
  <si>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</si>
  <si>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</si>
  <si>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</si>
  <si>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</si>
  <si>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</si>
  <si>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</si>
  <si>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</si>
  <si>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</si>
  <si>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</si>
  <si>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</si>
  <si>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</si>
  <si>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</si>
  <si>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</si>
  <si>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</si>
  <si>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</si>
  <si>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</si>
  <si>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</si>
  <si>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</si>
  <si>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</si>
  <si>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</si>
  <si>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</si>
  <si>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</si>
  <si>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</si>
  <si>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</si>
  <si>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</si>
  <si>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</si>
  <si>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</si>
  <si>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</si>
  <si>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</si>
  <si>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</si>
  <si>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</si>
  <si>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</si>
  <si>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</si>
  <si>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</si>
  <si>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</si>
  <si>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</si>
  <si>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</si>
  <si>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</si>
  <si>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</si>
  <si>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</si>
  <si>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</si>
  <si>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</si>
  <si>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</si>
  <si>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</si>
  <si>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</si>
  <si>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</si>
  <si>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</si>
  <si>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</si>
  <si>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</si>
  <si>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</si>
  <si>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</si>
  <si>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</si>
  <si>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</si>
  <si>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</si>
  <si>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</si>
  <si>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</si>
  <si>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</si>
  <si>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</si>
  <si>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</si>
  <si>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</si>
  <si>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</si>
  <si>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</si>
  <si>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</si>
  <si>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</si>
  <si>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</si>
  <si>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</si>
  <si>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</si>
  <si>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</si>
  <si>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</si>
  <si>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</si>
  <si>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</si>
  <si>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</si>
  <si>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</si>
  <si>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</si>
  <si>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</si>
  <si>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</si>
  <si>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</si>
  <si>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</si>
  <si>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</si>
  <si>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</si>
  <si>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</si>
  <si>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</si>
  <si>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</si>
  <si>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</si>
  <si>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</si>
  <si>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</si>
  <si>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</si>
  <si>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</si>
  <si>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</si>
  <si>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</si>
  <si>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</si>
  <si>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</si>
  <si>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</si>
  <si>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</si>
  <si>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</si>
  <si>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</si>
  <si>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</si>
  <si>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</si>
  <si>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</si>
  <si>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</si>
  <si>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</si>
  <si>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</si>
  <si>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</si>
  <si>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</si>
  <si>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</si>
  <si>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</si>
  <si>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</si>
  <si>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</si>
  <si>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</si>
  <si>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</si>
  <si>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</si>
  <si>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</si>
  <si>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</si>
  <si>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</si>
  <si>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</si>
  <si>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</si>
  <si>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</si>
  <si>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</si>
  <si>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</si>
  <si>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</si>
  <si>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</si>
  <si>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</si>
  <si>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</si>
  <si>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</si>
  <si>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</si>
  <si>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</si>
  <si>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</si>
  <si>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</si>
  <si>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</si>
  <si>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</si>
  <si>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</si>
  <si>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</si>
  <si>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</si>
  <si>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</si>
  <si>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</si>
  <si>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</si>
  <si>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</si>
  <si>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</si>
  <si>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</si>
  <si>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</si>
  <si>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</si>
  <si>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</si>
  <si>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</si>
  <si>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</si>
  <si>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</si>
  <si>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</si>
  <si>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</si>
  <si>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</si>
  <si>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</si>
  <si>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</si>
  <si>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</si>
  <si>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</si>
  <si>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</si>
  <si>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</si>
  <si>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</si>
  <si>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</si>
  <si>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</si>
  <si>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</si>
  <si>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</si>
  <si>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</si>
  <si>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</si>
  <si>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</si>
  <si>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</si>
  <si>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</si>
  <si>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</si>
  <si>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</si>
  <si>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</si>
  <si>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</si>
  <si>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</si>
  <si>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</si>
  <si>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</si>
  <si>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</si>
  <si>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</si>
  <si>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</si>
  <si>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</si>
  <si>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</si>
  <si>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</si>
  <si>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</si>
  <si>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</si>
  <si>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</si>
  <si>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</si>
  <si>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</si>
  <si>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</si>
  <si>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</si>
  <si>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</si>
  <si>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</si>
  <si>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</si>
  <si>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</si>
  <si>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</si>
  <si>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</si>
  <si>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</si>
  <si>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</si>
  <si>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</si>
  <si>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</si>
  <si>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</si>
  <si>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</si>
  <si>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</si>
  <si>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</si>
  <si>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</si>
  <si>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</si>
  <si>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</si>
  <si>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</si>
  <si>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</si>
  <si>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</si>
  <si>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</si>
  <si>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</si>
  <si>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</si>
  <si>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</si>
  <si>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</si>
  <si>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</si>
  <si>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</si>
  <si>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</si>
  <si>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</si>
  <si>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</si>
  <si>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</si>
  <si>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</si>
  <si>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</si>
  <si>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</si>
  <si>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</si>
  <si>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</si>
  <si>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</si>
  <si>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</si>
  <si>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</si>
  <si>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</si>
  <si>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</si>
  <si>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</si>
  <si>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</si>
  <si>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</si>
  <si>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</si>
  <si>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</si>
  <si>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</si>
  <si>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</si>
  <si>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</si>
  <si>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</si>
  <si>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</si>
  <si>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</si>
  <si>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</si>
  <si>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</si>
  <si>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</si>
  <si>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</si>
  <si>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</si>
  <si>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</si>
  <si>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</si>
  <si>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</si>
  <si>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</si>
  <si>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</si>
  <si>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</si>
  <si>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</si>
  <si>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</si>
  <si>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</si>
  <si>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</si>
  <si>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</si>
  <si>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</si>
  <si>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</si>
  <si>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</si>
  <si>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</si>
  <si>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</si>
  <si>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</si>
  <si>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</si>
  <si>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</si>
  <si>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</si>
  <si>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</si>
  <si>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</si>
  <si>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</si>
  <si>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</si>
  <si>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</si>
  <si>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</si>
  <si>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</si>
  <si>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</si>
  <si>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</si>
  <si>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</si>
  <si>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</si>
  <si>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</si>
  <si>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</si>
  <si>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</si>
  <si>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</si>
  <si>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</si>
  <si>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</si>
  <si>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</si>
  <si>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</si>
  <si>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</si>
  <si>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</si>
  <si>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</si>
  <si>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</si>
  <si>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</si>
  <si>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</si>
  <si>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</si>
  <si>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</si>
  <si>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</si>
  <si>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</si>
  <si>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</si>
  <si>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</si>
  <si>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</si>
  <si>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</si>
  <si>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</si>
  <si>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</si>
  <si>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</si>
  <si>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</si>
  <si>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</si>
  <si>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</si>
  <si>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</si>
  <si>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</si>
  <si>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</si>
  <si>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</si>
  <si>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</si>
  <si>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</si>
  <si>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</si>
  <si>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</si>
  <si>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</si>
  <si>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</si>
  <si>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</si>
  <si>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</si>
  <si>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</si>
  <si>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</si>
  <si>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</si>
  <si>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</si>
  <si>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</si>
  <si>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</si>
  <si>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</si>
  <si>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</si>
  <si>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</si>
  <si>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</si>
  <si>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</si>
  <si>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</si>
  <si>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</si>
  <si>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</si>
  <si>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</si>
  <si>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</si>
  <si>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</si>
  <si>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</si>
  <si>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</si>
  <si>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</si>
  <si>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</si>
  <si>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</si>
  <si>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</si>
  <si>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</si>
  <si>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</si>
  <si>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</si>
  <si>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</si>
  <si>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</si>
  <si>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</si>
  <si>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</si>
  <si>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</si>
  <si>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</si>
  <si>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</si>
  <si>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</si>
  <si>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</si>
  <si>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</si>
  <si>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</si>
  <si>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</si>
  <si>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</si>
  <si>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</si>
  <si>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</si>
  <si>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</si>
  <si>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</si>
  <si>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</si>
  <si>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</si>
  <si>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</si>
  <si>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</si>
  <si>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</si>
  <si>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</si>
  <si>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</si>
  <si>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</si>
  <si>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</si>
  <si>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</si>
  <si>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</si>
  <si>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</si>
  <si>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</si>
  <si>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</si>
  <si>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</si>
  <si>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</si>
  <si>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</si>
  <si>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</si>
  <si>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</si>
  <si>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</si>
  <si>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</si>
  <si>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</si>
  <si>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</si>
  <si>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</si>
  <si>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</si>
  <si>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</si>
  <si>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</si>
  <si>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</si>
  <si>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</si>
  <si>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</si>
  <si>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</si>
  <si>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</si>
  <si>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</si>
  <si>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</si>
  <si>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</si>
  <si>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</si>
  <si>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</si>
  <si>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</si>
  <si>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</si>
  <si>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</si>
  <si>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</si>
  <si>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</si>
  <si>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</si>
  <si>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</si>
  <si>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</si>
  <si>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</si>
  <si>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</si>
  <si>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</si>
  <si>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</si>
  <si>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</si>
  <si>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</si>
  <si>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</si>
  <si>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</si>
  <si>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</si>
  <si>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</si>
  <si>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</si>
  <si>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</si>
  <si>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</si>
  <si>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</si>
  <si>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</si>
  <si>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</si>
  <si>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</si>
  <si>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</si>
  <si>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</si>
  <si>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</si>
  <si>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</si>
  <si>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</si>
  <si>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</si>
  <si>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</si>
  <si>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</si>
  <si>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</si>
  <si>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</si>
  <si>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</si>
  <si>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</si>
  <si>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</si>
  <si>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</si>
  <si>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</si>
  <si>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</si>
  <si>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</si>
  <si>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</si>
  <si>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</si>
  <si>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</si>
  <si>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</si>
  <si>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</si>
  <si>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</si>
  <si>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</si>
  <si>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</si>
  <si>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</si>
  <si>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</si>
  <si>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</si>
  <si>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</si>
  <si>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</si>
  <si>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</si>
  <si>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</si>
  <si>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</si>
  <si>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</si>
  <si>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</si>
  <si>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</si>
  <si>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</si>
  <si>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</si>
  <si>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</si>
  <si>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</si>
  <si>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</si>
  <si>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</si>
  <si>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</si>
  <si>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</si>
  <si>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</si>
  <si>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</si>
  <si>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</si>
  <si>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</si>
  <si>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</si>
  <si>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</si>
  <si>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</si>
  <si>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</si>
  <si>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</si>
  <si>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</si>
  <si>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</si>
  <si>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</si>
  <si>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</si>
  <si>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</si>
  <si>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</si>
  <si>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</si>
  <si>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</si>
  <si>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</si>
  <si>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</si>
  <si>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</si>
  <si>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</si>
  <si>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</si>
  <si>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</si>
  <si>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</si>
  <si>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</si>
  <si>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</si>
  <si>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</si>
  <si>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</si>
  <si>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</si>
  <si>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</si>
  <si>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</si>
  <si>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</si>
  <si>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</si>
  <si>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</si>
  <si>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</si>
  <si>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</si>
  <si>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</si>
  <si>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</si>
  <si>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</si>
  <si>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</si>
  <si>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</si>
  <si>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</si>
  <si>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</si>
  <si>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</si>
  <si>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</si>
  <si>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</si>
  <si>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</si>
  <si>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</si>
  <si>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</si>
  <si>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</si>
  <si>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</si>
  <si>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</si>
  <si>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</si>
  <si>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</si>
  <si>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</si>
  <si>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</si>
  <si>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</si>
  <si>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</si>
  <si>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</si>
  <si>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</si>
  <si>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</si>
  <si>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</si>
  <si>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</si>
  <si>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</si>
  <si>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</si>
  <si>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</si>
  <si>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</si>
  <si>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</si>
  <si>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</si>
  <si>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</si>
  <si>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</si>
  <si>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</si>
  <si>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</si>
  <si>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</si>
  <si>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</si>
  <si>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</si>
  <si>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</si>
  <si>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</si>
  <si>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</si>
  <si>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</si>
  <si>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</si>
  <si>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</si>
  <si>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</si>
  <si>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</si>
  <si>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</si>
  <si>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</si>
  <si>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</si>
  <si>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</si>
  <si>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</si>
  <si>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</si>
  <si>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</si>
  <si>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</si>
  <si>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</si>
  <si>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</si>
  <si>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</si>
  <si>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</si>
  <si>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</si>
  <si>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</si>
  <si>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</si>
  <si>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</si>
  <si>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</si>
  <si>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</si>
  <si>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</si>
  <si>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</si>
  <si>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</si>
  <si>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</si>
  <si>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</si>
  <si>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</si>
  <si>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</si>
  <si>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</si>
  <si>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</si>
  <si>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</si>
  <si>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</si>
  <si>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</si>
  <si>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</si>
  <si>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</si>
  <si>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</si>
  <si>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</si>
  <si>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</si>
  <si>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</si>
  <si>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</si>
  <si>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</si>
  <si>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</si>
  <si>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</si>
  <si>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</si>
  <si>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</si>
  <si>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</si>
  <si>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</si>
  <si>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</si>
  <si>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</si>
  <si>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</si>
  <si>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</si>
  <si>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</si>
  <si>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</si>
  <si>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</si>
  <si>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</si>
  <si>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</si>
  <si>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</si>
  <si>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</si>
  <si>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</si>
  <si>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</si>
  <si>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</si>
  <si>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</si>
  <si>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</si>
  <si>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</si>
  <si>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</si>
  <si>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</si>
  <si>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</si>
  <si>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</si>
  <si>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</si>
  <si>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</si>
  <si>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</si>
  <si>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</si>
  <si>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</si>
  <si>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</si>
  <si>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</si>
  <si>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</si>
  <si>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</si>
  <si>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</si>
  <si>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</si>
  <si>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</si>
  <si>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</si>
  <si>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</si>
  <si>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</si>
  <si>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</si>
  <si>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</si>
  <si>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</si>
  <si>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</si>
  <si>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</si>
  <si>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</si>
  <si>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</si>
  <si>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</si>
  <si>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</si>
  <si>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</si>
  <si>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</si>
  <si>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</si>
  <si>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</si>
  <si>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</si>
  <si>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</si>
  <si>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</si>
  <si>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</si>
  <si>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</si>
  <si>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</si>
  <si>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</si>
  <si>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</si>
  <si>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</si>
  <si>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</si>
  <si>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</si>
  <si>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</si>
  <si>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</si>
  <si>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</si>
  <si>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</si>
  <si>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</si>
  <si>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</si>
  <si>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</si>
  <si>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</si>
  <si>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</si>
  <si>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</si>
  <si>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</si>
  <si>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</si>
  <si>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</si>
  <si>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</si>
  <si>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</si>
  <si>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</si>
  <si>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</si>
  <si>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</si>
  <si>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</si>
  <si>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</si>
  <si>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</si>
  <si>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</si>
  <si>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</si>
  <si>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</si>
  <si>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</si>
  <si>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</si>
  <si>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</si>
  <si>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</si>
  <si>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</si>
  <si>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</si>
  <si>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</si>
  <si>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</si>
  <si>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</si>
  <si>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</si>
  <si>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</si>
  <si>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</si>
  <si>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</si>
  <si>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</si>
  <si>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</si>
  <si>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</si>
  <si>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</si>
  <si>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</si>
  <si>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</si>
  <si>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</si>
  <si>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</si>
  <si>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</si>
  <si>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</si>
  <si>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</si>
  <si>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</si>
  <si>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</si>
  <si>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</si>
  <si>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</si>
  <si>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</si>
  <si>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</si>
  <si>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</si>
  <si>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</si>
  <si>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</si>
  <si>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</si>
  <si>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</si>
  <si>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</si>
  <si>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</si>
  <si>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</si>
  <si>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</si>
  <si>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</si>
  <si>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</si>
  <si>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</si>
  <si>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</si>
  <si>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</si>
  <si>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</si>
  <si>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</si>
  <si>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</si>
  <si>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</si>
  <si>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</si>
  <si>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</si>
  <si>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</si>
  <si>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</si>
  <si>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</si>
  <si>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</si>
  <si>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</si>
  <si>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</si>
  <si>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</si>
  <si>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</si>
  <si>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</si>
  <si>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</si>
  <si>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</si>
  <si>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</si>
  <si>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</si>
  <si>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</si>
  <si>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</si>
  <si>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</si>
  <si>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</si>
  <si>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</si>
  <si>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</si>
  <si>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</si>
  <si>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</si>
  <si>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</si>
  <si>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</si>
  <si>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</si>
  <si>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</si>
  <si>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</si>
  <si>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</si>
  <si>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</si>
  <si>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</si>
  <si>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</si>
  <si>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</si>
  <si>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</si>
  <si>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</si>
  <si>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</si>
  <si>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</si>
  <si>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</si>
  <si>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</si>
  <si>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</si>
  <si>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</si>
  <si>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</si>
  <si>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</si>
  <si>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</si>
  <si>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</si>
  <si>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</si>
  <si>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</si>
  <si>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</si>
  <si>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</si>
  <si>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</si>
  <si>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</si>
  <si>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</si>
  <si>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</si>
  <si>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</si>
  <si>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</si>
  <si>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</si>
  <si>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</si>
  <si>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</si>
  <si>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</si>
  <si>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</si>
  <si>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</si>
  <si>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</si>
  <si>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</si>
  <si>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</si>
  <si>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</si>
  <si>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</si>
  <si>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</si>
  <si>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</si>
  <si>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</si>
  <si>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</si>
  <si>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</si>
  <si>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</si>
  <si>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</si>
  <si>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</si>
  <si>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</si>
  <si>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</si>
  <si>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</si>
  <si>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</si>
  <si>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</si>
  <si>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</si>
  <si>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</si>
  <si>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</si>
  <si>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</si>
  <si>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</si>
  <si>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</si>
  <si>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</si>
  <si>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</si>
  <si>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</si>
  <si>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</si>
  <si>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</si>
  <si>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</si>
  <si>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</si>
  <si>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</si>
  <si>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</si>
  <si>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</si>
  <si>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</si>
  <si>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</si>
  <si>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</si>
  <si>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</si>
  <si>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</si>
  <si>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</si>
  <si>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</si>
  <si>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</si>
  <si>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</si>
  <si>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</si>
  <si>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</si>
  <si>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</si>
  <si>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</si>
  <si>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</si>
  <si>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</si>
  <si>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</si>
  <si>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</si>
  <si>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</si>
  <si>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</si>
  <si>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</si>
  <si>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</si>
  <si>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</si>
  <si>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</si>
  <si>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</si>
  <si>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</si>
  <si>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</si>
  <si>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</si>
  <si>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</si>
  <si>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</si>
  <si>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</si>
  <si>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</si>
  <si>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</si>
  <si>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</si>
  <si>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</si>
  <si>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</si>
  <si>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</si>
  <si>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</si>
  <si>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</si>
  <si>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</si>
  <si>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</si>
  <si>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</si>
  <si>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</si>
  <si>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</si>
  <si>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</si>
  <si>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</si>
  <si>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</si>
  <si>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</si>
  <si>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</si>
  <si>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</si>
  <si>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</si>
  <si>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</si>
  <si>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</si>
  <si>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</si>
  <si>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</si>
  <si>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</si>
  <si>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</si>
  <si>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</si>
  <si>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</si>
  <si>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</si>
  <si>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</si>
  <si>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</si>
  <si>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</si>
  <si>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</si>
  <si>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</si>
  <si>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</si>
  <si>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</si>
  <si>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</si>
  <si>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</si>
  <si>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</si>
  <si>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</si>
  <si>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</si>
  <si>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</si>
  <si>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</si>
  <si>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</si>
  <si>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</si>
  <si>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</si>
  <si>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</si>
  <si>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</si>
  <si>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</si>
  <si>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</si>
  <si>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</si>
  <si>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</si>
  <si>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</si>
  <si>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</si>
  <si>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</si>
  <si>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</si>
  <si>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</si>
  <si>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</si>
  <si>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</si>
  <si>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</si>
  <si>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</si>
  <si>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</si>
  <si>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</si>
  <si>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</si>
  <si>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</si>
  <si>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</si>
  <si>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</si>
  <si>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</si>
  <si>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</si>
  <si>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</si>
  <si>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</si>
  <si>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</si>
  <si>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</si>
  <si>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</si>
  <si>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</si>
  <si>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</si>
  <si>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</si>
  <si>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</si>
  <si>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</si>
  <si>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</si>
  <si>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</si>
  <si>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</si>
  <si>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</si>
  <si>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</si>
  <si>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</si>
  <si>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</si>
  <si>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</si>
  <si>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</si>
  <si>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</si>
  <si>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</si>
  <si>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</si>
  <si>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</si>
  <si>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</si>
  <si>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</si>
  <si>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</si>
  <si>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</si>
  <si>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</si>
  <si>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</si>
  <si>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</si>
  <si>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</si>
  <si>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</si>
  <si>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</si>
  <si>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</si>
  <si>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</si>
  <si>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</si>
  <si>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</si>
  <si>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</si>
  <si>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</si>
  <si>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</si>
  <si>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</si>
  <si>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</si>
  <si>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</si>
  <si>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</si>
  <si>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</si>
  <si>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</si>
  <si>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</si>
  <si>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</si>
  <si>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</si>
  <si>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</si>
  <si>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</si>
  <si>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</si>
  <si>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</si>
  <si>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</si>
  <si>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</si>
  <si>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</si>
  <si>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</si>
  <si>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</si>
  <si>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</si>
  <si>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</si>
  <si>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</si>
  <si>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</si>
  <si>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</si>
  <si>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</si>
  <si>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</si>
  <si>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</si>
  <si>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</si>
  <si>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</si>
  <si>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</si>
  <si>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</si>
  <si>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</si>
  <si>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</si>
  <si>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</si>
  <si>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</si>
  <si>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</si>
  <si>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</si>
  <si>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</si>
  <si>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</si>
  <si>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</si>
  <si>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</si>
  <si>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</si>
  <si>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</si>
  <si>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</si>
  <si>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</si>
  <si>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</si>
  <si>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</si>
  <si>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</si>
  <si>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</si>
  <si>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</si>
  <si>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</si>
  <si>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</si>
  <si>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</si>
  <si>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</si>
  <si>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</si>
  <si>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</si>
  <si>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</si>
  <si>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</si>
  <si>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</si>
  <si>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</si>
  <si>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</si>
  <si>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</si>
  <si>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</si>
  <si>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</si>
  <si>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</si>
  <si>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</si>
  <si>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</si>
  <si>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</si>
  <si>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</si>
  <si>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</si>
  <si>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</si>
  <si>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</si>
  <si>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</si>
  <si>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</si>
  <si>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</si>
  <si>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</si>
  <si>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</si>
  <si>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</si>
  <si>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</si>
  <si>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</si>
  <si>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</si>
  <si>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</si>
  <si>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</si>
  <si>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</si>
  <si>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</si>
  <si>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</si>
  <si>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</si>
  <si>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</si>
  <si>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</si>
  <si>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</si>
  <si>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</si>
  <si>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</si>
  <si>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</si>
  <si>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</si>
  <si>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</si>
  <si>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</si>
  <si>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</si>
  <si>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</si>
  <si>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</si>
  <si>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</si>
  <si>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</si>
  <si>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</si>
  <si>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</si>
  <si>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</si>
  <si>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</si>
  <si>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</si>
  <si>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</si>
  <si>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</si>
  <si>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</si>
  <si>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</si>
  <si>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</si>
  <si>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</si>
  <si>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</si>
  <si>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</si>
  <si>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</si>
  <si>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</si>
  <si>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</si>
  <si>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</si>
  <si>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</si>
  <si>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</si>
  <si>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</si>
  <si>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</si>
  <si>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</si>
  <si>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</si>
  <si>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</si>
  <si>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</si>
  <si>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</si>
  <si>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</si>
  <si>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</si>
  <si>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</si>
  <si>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</si>
  <si>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</si>
  <si>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</si>
  <si>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</si>
  <si>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</si>
  <si>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</si>
  <si>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</si>
  <si>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</si>
  <si>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</si>
  <si>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</si>
  <si>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</si>
  <si>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</si>
  <si>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</si>
  <si>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</si>
  <si>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</si>
  <si>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</si>
  <si>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</si>
  <si>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</si>
  <si>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</si>
  <si>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</si>
  <si>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</si>
  <si>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</si>
  <si>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</si>
  <si>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</si>
  <si>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</si>
  <si>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</si>
  <si>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</si>
  <si>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</si>
  <si>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</si>
  <si>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</si>
  <si>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</si>
  <si>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</si>
  <si>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</si>
  <si>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</si>
  <si>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</si>
  <si>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</si>
  <si>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</si>
  <si>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</si>
  <si>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</si>
  <si>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</si>
  <si>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</si>
  <si>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</si>
  <si>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</si>
  <si>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</si>
  <si>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</si>
  <si>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</si>
  <si>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</si>
  <si>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</si>
  <si>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</si>
  <si>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</si>
  <si>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</si>
  <si>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</si>
  <si>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</si>
  <si>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</si>
  <si>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</si>
  <si>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</si>
  <si>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</si>
  <si>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</si>
  <si>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</si>
  <si>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</si>
  <si>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</si>
  <si>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</si>
  <si>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</si>
  <si>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</si>
  <si>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</si>
  <si>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</si>
  <si>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</si>
  <si>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</si>
  <si>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</si>
  <si>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</si>
  <si>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</si>
  <si>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</si>
  <si>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</si>
  <si>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</si>
  <si>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</si>
  <si>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</si>
  <si>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</si>
  <si>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</si>
  <si>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</si>
  <si>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</si>
  <si>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</si>
  <si>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</si>
  <si>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</si>
  <si>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</si>
  <si>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</si>
  <si>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</si>
  <si>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</si>
  <si>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</si>
  <si>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</si>
  <si>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</si>
  <si>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</si>
  <si>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</si>
  <si>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</si>
  <si>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</si>
  <si>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</si>
  <si>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</si>
  <si>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</si>
  <si>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</si>
  <si>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</si>
  <si>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</si>
  <si>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</si>
  <si>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</si>
  <si>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</si>
  <si>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</si>
  <si>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</si>
  <si>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</si>
  <si>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</si>
  <si>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</si>
  <si>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</si>
  <si>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</si>
  <si>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</si>
  <si>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</si>
  <si>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</si>
  <si>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</si>
  <si>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</si>
  <si>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</si>
  <si>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</si>
  <si>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</si>
  <si>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</si>
  <si>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</si>
  <si>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</si>
  <si>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</si>
  <si>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</si>
  <si>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</si>
  <si>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</si>
  <si>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</si>
  <si>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</si>
  <si>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</si>
  <si>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</si>
  <si>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</si>
  <si>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</si>
  <si>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</si>
  <si>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</si>
  <si>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</si>
  <si>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</si>
  <si>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</si>
  <si>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</si>
  <si>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</si>
  <si>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</si>
  <si>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</si>
  <si>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</si>
  <si>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</si>
  <si>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</si>
  <si>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</si>
  <si>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</si>
  <si>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</si>
  <si>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</si>
  <si>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</si>
  <si>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</si>
  <si>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</si>
  <si>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</si>
  <si>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</si>
  <si>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</si>
  <si>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</si>
  <si>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</si>
  <si>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</si>
  <si>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</si>
  <si>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</si>
  <si>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</si>
  <si>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</si>
  <si>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</si>
  <si>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</si>
  <si>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</si>
  <si>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</si>
  <si>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</si>
  <si>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</si>
  <si>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</si>
  <si>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</si>
  <si>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</si>
  <si>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</si>
  <si>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</si>
  <si>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</si>
  <si>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</si>
  <si>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</si>
  <si>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</si>
  <si>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</si>
  <si>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</si>
  <si>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</si>
  <si>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</si>
  <si>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</si>
  <si>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</si>
  <si>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</si>
  <si>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</si>
  <si>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</si>
  <si>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</si>
  <si>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</si>
  <si>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</si>
  <si>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</si>
  <si>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</si>
  <si>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</si>
  <si>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</si>
  <si>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</si>
  <si>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</si>
  <si>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</si>
  <si>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</si>
  <si>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</si>
  <si>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</si>
  <si>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</si>
  <si>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</si>
  <si>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</si>
  <si>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</si>
  <si>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</si>
  <si>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</si>
  <si>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</si>
  <si>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</si>
  <si>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</si>
  <si>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</si>
  <si>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</si>
  <si>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</si>
  <si>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</si>
  <si>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</si>
  <si>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</si>
  <si>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</si>
  <si>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</si>
  <si>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</si>
  <si>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</si>
  <si>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</si>
  <si>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</si>
  <si>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</si>
  <si>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</si>
  <si>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</si>
  <si>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</si>
  <si>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</si>
  <si>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</si>
  <si>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</si>
  <si>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</si>
  <si>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</si>
  <si>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</si>
  <si>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</si>
  <si>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</si>
  <si>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</si>
  <si>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</si>
  <si>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</si>
  <si>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</si>
  <si>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</si>
  <si>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</si>
  <si>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</si>
  <si>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</si>
  <si>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</si>
  <si>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</si>
  <si>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</si>
  <si>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</si>
  <si>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</si>
  <si>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</si>
  <si>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</si>
  <si>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</si>
  <si>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</si>
  <si>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</si>
  <si>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</si>
  <si>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</si>
  <si>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</si>
  <si>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</si>
  <si>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</si>
  <si>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</si>
  <si>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</si>
  <si>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</si>
  <si>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</si>
  <si>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</si>
  <si>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</si>
  <si>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</si>
  <si>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</si>
  <si>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</si>
  <si>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</si>
  <si>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</si>
  <si>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</si>
  <si>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</si>
  <si>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</si>
  <si>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</si>
  <si>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</si>
  <si>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</si>
  <si>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</si>
  <si>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</si>
  <si>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</si>
  <si>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</si>
  <si>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</si>
  <si>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</si>
  <si>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</si>
  <si>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</si>
  <si>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</si>
  <si>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</si>
  <si>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</si>
  <si>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</si>
  <si>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</si>
  <si>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</si>
  <si>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</si>
  <si>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</si>
  <si>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</si>
  <si>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</si>
  <si>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</si>
  <si>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</si>
  <si>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</si>
  <si>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</si>
  <si>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</si>
  <si>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</si>
  <si>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</si>
  <si>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</si>
  <si>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</si>
  <si>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</si>
  <si>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</si>
  <si>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</si>
  <si>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</si>
  <si>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</si>
  <si>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</si>
  <si>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</si>
  <si>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</si>
  <si>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</si>
  <si>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</si>
  <si>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</si>
  <si>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</si>
  <si>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</si>
  <si>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</si>
  <si>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</si>
  <si>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</si>
  <si>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</si>
  <si>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</si>
  <si>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</si>
  <si>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</si>
  <si>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</si>
  <si>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</si>
  <si>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</si>
  <si>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</si>
  <si>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</si>
  <si>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</si>
  <si>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</si>
  <si>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</si>
  <si>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</si>
  <si>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</si>
  <si>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</si>
  <si>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</si>
  <si>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</si>
  <si>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</si>
  <si>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</si>
  <si>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</si>
  <si>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</si>
  <si>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</si>
  <si>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</si>
  <si>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</si>
  <si>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</si>
  <si>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</si>
  <si>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</si>
  <si>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</si>
  <si>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</si>
  <si>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</si>
  <si>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</si>
  <si>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</si>
  <si>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</si>
  <si>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</si>
  <si>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</si>
  <si>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</si>
  <si>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</si>
  <si>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</si>
  <si>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</si>
  <si>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</si>
  <si>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</si>
  <si>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</si>
  <si>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</si>
  <si>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</si>
  <si>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</si>
  <si>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</si>
  <si>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</si>
  <si>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</si>
  <si>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</si>
  <si>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</si>
  <si>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</si>
  <si>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</si>
  <si>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</si>
  <si>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</si>
  <si>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</si>
  <si>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</si>
  <si>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</si>
  <si>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</si>
  <si>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</si>
  <si>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</si>
  <si>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</si>
  <si>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</si>
  <si>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</si>
  <si>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</si>
  <si>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</si>
  <si>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</si>
  <si>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</si>
  <si>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</si>
  <si>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</si>
  <si>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</si>
  <si>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</si>
  <si>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</si>
  <si>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</si>
  <si>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</si>
  <si>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</si>
  <si>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</si>
  <si>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</si>
  <si>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</si>
  <si>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</si>
  <si>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</si>
  <si>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</si>
  <si>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</si>
  <si>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</si>
  <si>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</si>
  <si>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</si>
  <si>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</si>
  <si>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</si>
  <si>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</si>
  <si>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</si>
  <si>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</si>
  <si>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</si>
  <si>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</si>
  <si>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</si>
  <si>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</si>
  <si>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</si>
  <si>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</si>
  <si>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</si>
  <si>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</si>
  <si>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</si>
  <si>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</si>
  <si>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</si>
  <si>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</si>
  <si>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</si>
  <si>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</si>
  <si>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</si>
  <si>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</si>
  <si>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</si>
  <si>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</si>
  <si>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</si>
  <si>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</si>
  <si>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</si>
  <si>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</si>
  <si>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</si>
  <si>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</si>
  <si>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</si>
  <si>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</si>
  <si>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</si>
  <si>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</si>
  <si>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</si>
  <si>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</si>
  <si>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</si>
  <si>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</si>
  <si>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</si>
  <si>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</si>
  <si>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</si>
  <si>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</si>
  <si>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</si>
  <si>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</si>
  <si>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</si>
  <si>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</si>
  <si>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</si>
  <si>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</si>
  <si>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</si>
  <si>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</si>
  <si>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</si>
  <si>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</si>
  <si>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</si>
  <si>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</si>
  <si>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</si>
  <si>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</si>
  <si>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</si>
  <si>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</si>
  <si>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</si>
  <si>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</si>
  <si>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</si>
  <si>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</si>
  <si>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</si>
  <si>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</si>
  <si>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</si>
  <si>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</si>
  <si>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</si>
  <si>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</si>
  <si>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</si>
  <si>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</si>
  <si>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</si>
  <si>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</si>
  <si>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</si>
  <si>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</si>
  <si>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</si>
  <si>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</si>
  <si>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</si>
  <si>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</si>
  <si>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</si>
  <si>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</si>
  <si>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</si>
  <si>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</si>
  <si>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</si>
  <si>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</si>
  <si>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</si>
  <si>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</si>
  <si>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</si>
  <si>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</si>
  <si>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</si>
  <si>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</si>
  <si>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</si>
  <si>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</si>
  <si>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</si>
  <si>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</si>
  <si>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</si>
  <si>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</si>
  <si>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</si>
  <si>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</si>
  <si>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</si>
  <si>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</si>
  <si>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</si>
  <si>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</si>
  <si>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</si>
  <si>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</si>
  <si>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</si>
  <si>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</si>
  <si>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</si>
  <si>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</si>
  <si>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</si>
  <si>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</si>
  <si>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</si>
  <si>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</si>
  <si>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</si>
  <si>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</si>
  <si>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</si>
  <si>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</si>
  <si>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</si>
  <si>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</si>
  <si>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</si>
  <si>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</si>
  <si>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</si>
  <si>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</si>
  <si>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</si>
  <si>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</si>
  <si>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</si>
  <si>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</si>
  <si>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</si>
  <si>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</si>
  <si>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</si>
  <si>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</si>
  <si>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</si>
  <si>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</si>
  <si>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</si>
  <si>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</si>
  <si>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</si>
  <si>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</si>
  <si>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</si>
  <si>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</si>
  <si>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</si>
  <si>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</si>
  <si>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</si>
  <si>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</si>
  <si>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</si>
  <si>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</si>
  <si>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</si>
  <si>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</si>
  <si>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</si>
  <si>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</si>
  <si>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</si>
  <si>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</si>
  <si>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</si>
  <si>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</si>
  <si>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</si>
  <si>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</si>
  <si>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</si>
  <si>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</si>
  <si>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</si>
  <si>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</si>
  <si>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</si>
  <si>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</si>
  <si>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</si>
  <si>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</si>
  <si>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</si>
  <si>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</si>
  <si>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</si>
  <si>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</si>
  <si>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</si>
  <si>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</si>
  <si>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</si>
  <si>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</si>
  <si>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</si>
  <si>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</si>
  <si>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</si>
  <si>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</si>
  <si>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</si>
  <si>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</si>
  <si>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</si>
  <si>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</si>
  <si>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</si>
  <si>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</si>
  <si>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</si>
  <si>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</si>
  <si>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</si>
  <si>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</si>
  <si>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</si>
  <si>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</si>
  <si>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</si>
  <si>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</si>
  <si>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</si>
  <si>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</si>
  <si>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</si>
  <si>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</si>
  <si>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</si>
  <si>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</si>
  <si>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</si>
  <si>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</si>
  <si>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</si>
  <si>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</si>
  <si>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</si>
  <si>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</si>
  <si>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</si>
  <si>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</si>
  <si>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</si>
  <si>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</si>
  <si>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</si>
  <si>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</si>
  <si>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</si>
  <si>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</si>
  <si>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</si>
  <si>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</si>
  <si>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</si>
  <si>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</si>
  <si>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</si>
  <si>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</si>
  <si>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</si>
  <si>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</si>
  <si>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</si>
  <si>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</si>
  <si>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</si>
  <si>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</si>
  <si>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</si>
  <si>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</si>
  <si>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</si>
  <si>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</si>
  <si>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</si>
  <si>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</si>
  <si>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</si>
  <si>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</si>
  <si>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</si>
  <si>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</si>
  <si>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</si>
  <si>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</si>
  <si>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</si>
  <si>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</si>
  <si>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</si>
  <si>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</si>
  <si>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</si>
  <si>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</si>
  <si>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</si>
  <si>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</si>
  <si>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</si>
  <si>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</si>
  <si>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</si>
  <si>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</si>
  <si>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</si>
  <si>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</si>
  <si>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</si>
  <si>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</si>
  <si>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</si>
  <si>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</si>
  <si>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</si>
  <si>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</si>
  <si>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</si>
  <si>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</si>
  <si>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</si>
  <si>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</si>
  <si>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</si>
  <si>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</si>
  <si>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</si>
  <si>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</si>
  <si>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</si>
  <si>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</si>
  <si>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</si>
  <si>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</si>
  <si>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</si>
  <si>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</si>
  <si>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</si>
  <si>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</si>
  <si>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</si>
  <si>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</si>
  <si>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</si>
  <si>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</si>
  <si>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</si>
  <si>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</si>
  <si>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</si>
  <si>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</si>
  <si>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</si>
  <si>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</si>
  <si>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</si>
  <si>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</si>
  <si>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</si>
  <si>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</si>
  <si>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</si>
  <si>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</si>
  <si>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</si>
  <si>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</si>
  <si>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</si>
  <si>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</si>
  <si>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</si>
  <si>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</si>
  <si>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</si>
  <si>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</si>
  <si>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</si>
  <si>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</si>
  <si>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</si>
  <si>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</si>
  <si>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</si>
  <si>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</si>
  <si>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</si>
  <si>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</si>
  <si>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</si>
  <si>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</si>
  <si>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</si>
  <si>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</si>
  <si>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</si>
  <si>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</si>
  <si>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</si>
  <si>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</si>
  <si>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</si>
  <si>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</si>
  <si>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</si>
  <si>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</si>
  <si>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</si>
  <si>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</si>
  <si>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</si>
  <si>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</si>
  <si>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</si>
  <si>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</si>
  <si>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</si>
  <si>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</si>
  <si>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</si>
  <si>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</si>
  <si>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</si>
  <si>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</si>
  <si>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</si>
  <si>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</si>
  <si>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</si>
  <si>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</si>
  <si>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</si>
  <si>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</si>
  <si>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</si>
  <si>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</si>
  <si>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</si>
  <si>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</si>
  <si>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</si>
  <si>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</si>
  <si>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</si>
  <si>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</si>
  <si>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</si>
  <si>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</si>
  <si>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</si>
  <si>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</si>
  <si>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</si>
  <si>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</si>
  <si>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</si>
  <si>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</si>
  <si>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</si>
  <si>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</si>
  <si>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</si>
  <si>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</si>
  <si>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</si>
  <si>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</si>
  <si>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</si>
  <si>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</si>
  <si>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</si>
  <si>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</si>
  <si>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</si>
  <si>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</si>
  <si>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</si>
  <si>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</si>
  <si>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</si>
  <si>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</si>
  <si>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</si>
  <si>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</si>
  <si>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</si>
  <si>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</si>
  <si>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</si>
  <si>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</si>
  <si>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</si>
  <si>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</si>
  <si>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</si>
  <si>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</si>
  <si>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</si>
  <si>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</si>
  <si>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</si>
  <si>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</si>
  <si>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</si>
  <si>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</si>
  <si>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</si>
  <si>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</si>
  <si>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</si>
  <si>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</si>
  <si>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</si>
  <si>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</si>
  <si>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</si>
  <si>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</si>
  <si>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</si>
  <si>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</si>
  <si>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</si>
  <si>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</si>
  <si>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</si>
  <si>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</si>
  <si>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</si>
  <si>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</si>
  <si>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</si>
  <si>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</si>
  <si>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</si>
  <si>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</si>
  <si>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</si>
  <si>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</si>
  <si>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</si>
  <si>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</si>
  <si>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</si>
  <si>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</si>
  <si>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</si>
  <si>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</si>
  <si>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</si>
  <si>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</si>
  <si>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</si>
  <si>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</si>
  <si>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</si>
  <si>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</si>
  <si>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</si>
  <si>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</si>
  <si>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</si>
  <si>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</si>
  <si>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</si>
  <si>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</si>
  <si>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</si>
  <si>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</si>
  <si>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</si>
  <si>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</si>
  <si>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</si>
  <si>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</si>
  <si>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</si>
  <si>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</si>
  <si>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</si>
  <si>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</si>
  <si>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</si>
  <si>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</si>
  <si>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</si>
  <si>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</si>
  <si>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</si>
  <si>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</si>
  <si>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</si>
  <si>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</si>
  <si>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</si>
  <si>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</si>
  <si>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</si>
  <si>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</si>
  <si>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</si>
  <si>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</si>
  <si>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</si>
  <si>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</si>
  <si>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</si>
  <si>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</si>
  <si>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</si>
  <si>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</si>
  <si>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</si>
  <si>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</si>
  <si>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</si>
  <si>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</si>
  <si>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</si>
  <si>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</si>
  <si>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</si>
  <si>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</si>
  <si>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</si>
  <si>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</si>
  <si>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</si>
  <si>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</si>
  <si>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</si>
  <si>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</si>
  <si>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</si>
  <si>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</si>
  <si>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</si>
  <si>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</si>
  <si>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</si>
  <si>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</si>
  <si>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</si>
  <si>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</si>
  <si>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</si>
  <si>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</si>
  <si>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</si>
  <si>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</si>
  <si>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</si>
  <si>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</si>
  <si>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</si>
  <si>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</si>
  <si>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</si>
  <si>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</si>
  <si>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</si>
  <si>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</si>
  <si>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</si>
  <si>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</si>
  <si>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</si>
  <si>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</si>
  <si>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</si>
  <si>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</si>
  <si>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</si>
  <si>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</si>
  <si>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</si>
  <si>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</si>
  <si>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</si>
  <si>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</si>
  <si>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</si>
  <si>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</si>
  <si>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</si>
  <si>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</si>
  <si>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</si>
  <si>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</si>
  <si>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</si>
  <si>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</si>
  <si>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</si>
  <si>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</si>
  <si>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</si>
  <si>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</si>
  <si>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</si>
  <si>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</si>
  <si>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</si>
  <si>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</si>
  <si>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</si>
  <si>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</si>
  <si>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</si>
  <si>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</si>
  <si>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</si>
  <si>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</si>
  <si>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</si>
  <si>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</si>
  <si>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</si>
  <si>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</si>
  <si>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</si>
  <si>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</si>
  <si>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</si>
  <si>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</si>
  <si>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</si>
  <si>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</si>
  <si>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</si>
  <si>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</si>
  <si>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</si>
  <si>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</si>
  <si>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</si>
  <si>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</si>
  <si>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</si>
  <si>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</si>
  <si>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</si>
  <si>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</si>
  <si>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</si>
  <si>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</si>
  <si>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</si>
  <si>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</si>
  <si>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</si>
  <si>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</si>
  <si>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</si>
  <si>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</si>
  <si>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</si>
  <si>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</si>
  <si>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</si>
  <si>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</si>
  <si>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</si>
  <si>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</si>
  <si>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</si>
  <si>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</si>
  <si>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</si>
  <si>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</si>
  <si>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</si>
  <si>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</si>
  <si>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</si>
  <si>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</si>
  <si>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</si>
  <si>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</si>
  <si>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</si>
  <si>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</si>
  <si>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</si>
  <si>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</si>
  <si>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</si>
  <si>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</si>
  <si>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</si>
  <si>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</si>
  <si>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</si>
  <si>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</si>
  <si>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</si>
  <si>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</si>
  <si>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</si>
  <si>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</si>
  <si>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</si>
  <si>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</si>
  <si>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</si>
  <si>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</si>
  <si>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</si>
  <si>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</si>
  <si>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</si>
  <si>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</si>
  <si>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</si>
  <si>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</si>
  <si>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</si>
  <si>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</si>
  <si>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</si>
  <si>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</si>
  <si>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</si>
  <si>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</si>
  <si>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</si>
  <si>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</si>
  <si>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</si>
  <si>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</si>
  <si>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</si>
  <si>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</si>
  <si>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</si>
  <si>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</si>
  <si>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</si>
  <si>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</si>
  <si>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</si>
  <si>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</si>
  <si>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</si>
  <si>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</si>
  <si>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</si>
  <si>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</si>
  <si>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</si>
  <si>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</si>
  <si>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</si>
  <si>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</si>
  <si>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</si>
  <si>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</si>
  <si>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</si>
  <si>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</si>
  <si>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</si>
  <si>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</si>
  <si>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</si>
  <si>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</si>
  <si>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</si>
  <si>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</si>
  <si>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</si>
  <si>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</si>
  <si>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</si>
  <si>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</si>
  <si>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</si>
  <si>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</si>
  <si>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</si>
  <si>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</si>
  <si>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</si>
  <si>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</si>
  <si>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</si>
  <si>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</si>
  <si>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</si>
  <si>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</si>
  <si>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</si>
  <si>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</si>
  <si>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</si>
  <si>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</si>
  <si>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</si>
  <si>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</si>
  <si>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</si>
  <si>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</si>
  <si>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</si>
  <si>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</si>
  <si>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</si>
  <si>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</si>
  <si>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</si>
  <si>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</si>
  <si>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</si>
  <si>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</si>
  <si>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</si>
  <si>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</si>
  <si>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</si>
  <si>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</si>
  <si>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</si>
  <si>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</si>
  <si>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</si>
  <si>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</si>
  <si>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</si>
  <si>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</si>
  <si>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</si>
  <si>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</si>
  <si>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</si>
  <si>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</si>
  <si>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</si>
  <si>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</si>
  <si>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</si>
  <si>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</si>
  <si>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</si>
  <si>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</si>
  <si>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</si>
  <si>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</si>
  <si>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</si>
  <si>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</si>
  <si>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</si>
  <si>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</si>
  <si>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</si>
  <si>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</si>
  <si>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</si>
  <si>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</si>
  <si>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</si>
  <si>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</si>
  <si>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</si>
  <si>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</si>
  <si>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</si>
  <si>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</si>
  <si>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</si>
  <si>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</si>
  <si>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</si>
  <si>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</si>
  <si>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</si>
  <si>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</si>
  <si>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</si>
  <si>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</si>
  <si>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</si>
  <si>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</si>
  <si>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</si>
  <si>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</si>
  <si>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</si>
  <si>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</si>
  <si>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</si>
  <si>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</si>
  <si>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</si>
  <si>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</si>
  <si>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</si>
  <si>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</si>
  <si>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</si>
  <si>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</si>
  <si>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</si>
  <si>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</si>
  <si>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</si>
  <si>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</si>
  <si>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</si>
  <si>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</si>
  <si>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</si>
  <si>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</si>
  <si>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</si>
  <si>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</si>
  <si>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</si>
  <si>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</si>
  <si>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</si>
  <si>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</si>
  <si>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</si>
  <si>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</si>
  <si>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</si>
  <si>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</si>
  <si>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</si>
  <si>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</si>
  <si>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</si>
  <si>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</si>
  <si>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</si>
  <si>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</si>
  <si>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</si>
  <si>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</si>
  <si>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</si>
  <si>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</si>
  <si>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</si>
  <si>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</si>
  <si>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</si>
  <si>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</si>
  <si>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</si>
  <si>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</si>
  <si>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</si>
  <si>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</si>
  <si>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</si>
  <si>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</si>
  <si>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</si>
  <si>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</si>
  <si>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</si>
  <si>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</si>
  <si>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</si>
  <si>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</si>
  <si>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</si>
  <si>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</si>
  <si>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</si>
  <si>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</si>
  <si>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</si>
  <si>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</si>
  <si>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</si>
  <si>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</si>
  <si>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</si>
  <si>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</si>
  <si>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</si>
  <si>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</si>
  <si>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</si>
  <si>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</si>
  <si>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</si>
  <si>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</si>
  <si>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</si>
  <si>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</si>
  <si>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</si>
  <si>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</si>
  <si>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</si>
  <si>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</si>
  <si>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</si>
  <si>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</si>
  <si>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</si>
  <si>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</si>
  <si>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</si>
  <si>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</si>
  <si>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</si>
  <si>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</si>
  <si>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</si>
  <si>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</si>
  <si>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</si>
  <si>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</si>
  <si>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</si>
  <si>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</si>
  <si>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</si>
  <si>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</si>
  <si>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</si>
  <si>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</si>
  <si>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</si>
  <si>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</si>
  <si>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</si>
  <si>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</si>
  <si>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</si>
  <si>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</si>
  <si>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</si>
  <si>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</si>
  <si>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</si>
  <si>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</si>
  <si>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</si>
  <si>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</si>
  <si>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</si>
  <si>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</si>
  <si>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</si>
  <si>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</si>
  <si>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</si>
  <si>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</si>
  <si>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</si>
  <si>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</si>
  <si>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</si>
  <si>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</si>
  <si>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</si>
  <si>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</si>
  <si>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</si>
  <si>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</si>
  <si>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</si>
  <si>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</si>
  <si>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</si>
  <si>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</si>
  <si>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</si>
  <si>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</si>
  <si>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</si>
  <si>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</si>
  <si>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</si>
  <si>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</si>
  <si>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</si>
  <si>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</si>
  <si>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</si>
  <si>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</si>
  <si>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</si>
  <si>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</si>
  <si>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</si>
  <si>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</si>
  <si>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</si>
  <si>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</si>
  <si>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</si>
  <si>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</si>
  <si>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</si>
  <si>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</si>
  <si>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</si>
  <si>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</si>
  <si>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</si>
  <si>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</si>
  <si>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</si>
  <si>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</si>
  <si>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</si>
  <si>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</si>
  <si>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</si>
  <si>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</si>
  <si>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</si>
  <si>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</si>
  <si>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</si>
  <si>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</si>
  <si>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</si>
  <si>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</si>
  <si>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</si>
  <si>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</si>
  <si>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</si>
  <si>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</si>
  <si>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</si>
  <si>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</si>
  <si>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</si>
  <si>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</si>
  <si>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</si>
  <si>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</si>
  <si>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</si>
  <si>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</si>
  <si>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</si>
  <si>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</si>
  <si>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</si>
  <si>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</si>
  <si>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</si>
  <si>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</si>
  <si>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</si>
  <si>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</si>
  <si>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</si>
  <si>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</si>
  <si>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</si>
  <si>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</si>
  <si>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</si>
  <si>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</si>
  <si>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</si>
  <si>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</si>
  <si>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</si>
  <si>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</si>
  <si>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</si>
  <si>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</si>
  <si>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</si>
  <si>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</si>
  <si>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</si>
  <si>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</si>
  <si>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</si>
  <si>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</si>
  <si>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</si>
  <si>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</si>
  <si>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</si>
  <si>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</si>
  <si>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</si>
  <si>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</si>
  <si>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</si>
  <si>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</si>
  <si>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</si>
  <si>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</si>
  <si>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</si>
  <si>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</si>
  <si>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</si>
  <si>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</si>
  <si>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</si>
  <si>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</si>
  <si>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</si>
  <si>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</si>
  <si>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</si>
  <si>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</si>
  <si>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</si>
  <si>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</si>
  <si>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</si>
  <si>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</si>
  <si>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</si>
  <si>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</si>
  <si>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</si>
  <si>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</si>
  <si>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</si>
  <si>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</si>
  <si>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</si>
  <si>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</si>
  <si>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</si>
  <si>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</si>
  <si>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</si>
  <si>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</si>
  <si>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</si>
  <si>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</si>
  <si>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</si>
  <si>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</si>
  <si>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</si>
  <si>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</si>
  <si>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</si>
  <si>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</si>
  <si>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</si>
  <si>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</si>
  <si>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</si>
  <si>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</si>
  <si>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</si>
  <si>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</si>
  <si>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</si>
  <si>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</si>
  <si>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</si>
  <si>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</si>
  <si>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</si>
  <si>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</si>
  <si>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</si>
  <si>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</si>
  <si>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</si>
  <si>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</si>
  <si>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</si>
  <si>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</si>
  <si>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</si>
  <si>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</si>
  <si>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</si>
  <si>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</si>
  <si>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</si>
  <si>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</si>
  <si>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</si>
  <si>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</si>
  <si>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</si>
  <si>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</si>
  <si>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</si>
  <si>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</si>
  <si>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</si>
  <si>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</si>
  <si>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</si>
  <si>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</si>
  <si>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</si>
  <si>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</si>
  <si>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</si>
  <si>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</si>
  <si>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</si>
  <si>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</si>
  <si>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</si>
  <si>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</si>
  <si>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</si>
  <si>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</si>
  <si>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</si>
  <si>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</si>
  <si>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</si>
  <si>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</si>
  <si>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</si>
  <si>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</si>
  <si>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</si>
  <si>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</si>
  <si>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</si>
  <si>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</si>
  <si>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</si>
  <si>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</si>
  <si>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</si>
  <si>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</si>
  <si>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</si>
  <si>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</si>
  <si>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</si>
  <si>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</si>
  <si>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</si>
  <si>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</si>
  <si>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</si>
  <si>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</si>
  <si>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</si>
  <si>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</si>
  <si>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</si>
  <si>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</si>
  <si>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</si>
  <si>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</si>
  <si>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</si>
  <si>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</si>
  <si>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</si>
  <si>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</si>
  <si>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</si>
  <si>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</si>
  <si>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</si>
  <si>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</si>
  <si>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</si>
  <si>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</si>
  <si>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</si>
  <si>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</si>
  <si>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</si>
  <si>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</si>
  <si>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</si>
  <si>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</si>
  <si>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</si>
  <si>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</si>
  <si>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</si>
  <si>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</si>
  <si>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</si>
  <si>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</si>
  <si>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</si>
  <si>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</si>
  <si>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</si>
  <si>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</si>
  <si>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</si>
  <si>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</si>
  <si>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</si>
  <si>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</si>
  <si>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</si>
  <si>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</si>
  <si>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</si>
  <si>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</si>
  <si>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</si>
  <si>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</si>
  <si>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</si>
  <si>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</si>
  <si>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</si>
  <si>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</si>
  <si>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</si>
  <si>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</si>
  <si>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</si>
  <si>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</si>
  <si>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</si>
  <si>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</si>
  <si>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</si>
  <si>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</si>
  <si>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</si>
  <si>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</si>
  <si>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</si>
  <si>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</si>
  <si>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</si>
  <si>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</si>
  <si>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</si>
  <si>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</si>
  <si>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</si>
  <si>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</si>
  <si>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</si>
  <si>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</si>
  <si>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</si>
  <si>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</si>
  <si>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</si>
  <si>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</si>
  <si>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</si>
  <si>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</si>
  <si>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</si>
  <si>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</si>
  <si>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</si>
  <si>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</si>
  <si>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</si>
  <si>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</si>
  <si>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</si>
  <si>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</si>
  <si>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</si>
  <si>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</si>
  <si>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</si>
  <si>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</si>
  <si>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</si>
  <si>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</si>
  <si>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</si>
  <si>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</si>
  <si>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</si>
  <si>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</si>
  <si>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</si>
  <si>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</si>
  <si>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</si>
  <si>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</si>
  <si>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</si>
  <si>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</si>
  <si>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</si>
  <si>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</si>
  <si>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</si>
  <si>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</si>
  <si>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</si>
  <si>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</si>
  <si>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</si>
  <si>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</si>
  <si>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</si>
  <si>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</si>
  <si>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</si>
  <si>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</si>
  <si>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</si>
  <si>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</si>
  <si>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</si>
  <si>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</si>
  <si>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</si>
  <si>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</si>
  <si>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</si>
  <si>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</si>
  <si>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</si>
  <si>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</si>
  <si>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</si>
  <si>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</si>
  <si>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</si>
  <si>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</si>
  <si>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</si>
  <si>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</si>
  <si>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</si>
  <si>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</si>
  <si>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</si>
  <si>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</si>
  <si>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</si>
  <si>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</si>
  <si>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</si>
  <si>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</si>
  <si>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</si>
  <si>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</si>
  <si>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</si>
  <si>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</si>
  <si>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</si>
  <si>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</si>
  <si>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</si>
  <si>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</si>
  <si>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</si>
  <si>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</si>
  <si>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</si>
  <si>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</si>
  <si>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</si>
  <si>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</si>
  <si>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</si>
  <si>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</si>
  <si>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</si>
  <si>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</si>
  <si>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</si>
  <si>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</si>
  <si>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</si>
  <si>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</si>
  <si>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</si>
  <si>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</si>
  <si>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</si>
  <si>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</si>
  <si>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</si>
  <si>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</si>
  <si>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</si>
  <si>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</si>
  <si>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</si>
  <si>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</si>
  <si>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</si>
  <si>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</si>
  <si>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</si>
  <si>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</si>
  <si>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</si>
  <si>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</si>
  <si>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</si>
  <si>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</si>
  <si>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</si>
  <si>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</si>
  <si>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</si>
  <si>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</si>
  <si>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</si>
  <si>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</si>
  <si>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</si>
  <si>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</si>
  <si>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</si>
  <si>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</si>
  <si>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</si>
  <si>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</si>
  <si>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</si>
  <si>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</si>
  <si>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</si>
  <si>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</si>
  <si>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</si>
  <si>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</si>
  <si>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</si>
  <si>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</si>
  <si>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</si>
  <si>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</si>
  <si>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</si>
  <si>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</si>
  <si>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</si>
  <si>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</si>
  <si>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</si>
  <si>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</si>
  <si>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</si>
  <si>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</si>
  <si>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</si>
  <si>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</si>
  <si>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</si>
  <si>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</si>
  <si>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</si>
  <si>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</si>
  <si>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</si>
  <si>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</si>
  <si>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</si>
  <si>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</si>
  <si>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</si>
  <si>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</si>
  <si>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</si>
  <si>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</si>
  <si>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</si>
  <si>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</si>
  <si>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</si>
  <si>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</si>
  <si>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</si>
  <si>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</si>
  <si>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</si>
  <si>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</si>
  <si>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</si>
  <si>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</si>
  <si>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</si>
  <si>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</si>
  <si>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</si>
  <si>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</si>
  <si>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</si>
  <si>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</si>
  <si>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</si>
  <si>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</si>
  <si>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</si>
  <si>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</si>
  <si>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</si>
  <si>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</si>
  <si>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</si>
  <si>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</si>
  <si>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</si>
  <si>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</si>
  <si>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</si>
  <si>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</si>
  <si>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</si>
  <si>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</si>
  <si>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</si>
  <si>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</si>
  <si>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</si>
  <si>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</si>
  <si>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</si>
  <si>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</si>
  <si>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</si>
  <si>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</si>
  <si>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</si>
  <si>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</si>
  <si>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</si>
  <si>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</si>
  <si>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</si>
  <si>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</si>
  <si>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</si>
  <si>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</si>
  <si>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</si>
  <si>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</si>
  <si>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</si>
  <si>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</si>
  <si>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</si>
  <si>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</si>
  <si>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</si>
  <si>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</si>
  <si>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</si>
  <si>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</si>
  <si>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</si>
  <si>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</si>
  <si>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</si>
  <si>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</si>
  <si>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</si>
  <si>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</si>
  <si>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</si>
  <si>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</si>
  <si>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</si>
  <si>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</si>
  <si>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</si>
  <si>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</si>
  <si>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</si>
  <si>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</si>
  <si>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</si>
  <si>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</si>
  <si>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</si>
  <si>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</si>
  <si>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</si>
  <si>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</si>
  <si>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</si>
  <si>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</si>
  <si>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</si>
  <si>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</si>
  <si>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</si>
  <si>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</si>
  <si>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</si>
  <si>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</si>
  <si>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</si>
  <si>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</si>
  <si>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</si>
  <si>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</si>
  <si>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</si>
  <si>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</si>
  <si>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</si>
  <si>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</si>
  <si>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</si>
  <si>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</si>
  <si>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</si>
  <si>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</si>
  <si>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</si>
  <si>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</si>
  <si>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</si>
  <si>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</si>
  <si>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</si>
  <si>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</si>
  <si>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</si>
  <si>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</si>
  <si>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</si>
  <si>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</si>
  <si>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</si>
  <si>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</si>
  <si>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</si>
  <si>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</si>
  <si>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</si>
  <si>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</si>
  <si>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</si>
  <si>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</si>
  <si>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</si>
  <si>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</si>
  <si>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</si>
  <si>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</si>
  <si>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</si>
  <si>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</si>
  <si>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</si>
  <si>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</si>
  <si>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</si>
  <si>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</si>
  <si>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</si>
  <si>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</si>
  <si>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</si>
  <si>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</si>
  <si>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</si>
  <si>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</si>
  <si>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</si>
  <si>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</si>
  <si>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</si>
  <si>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</si>
  <si>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</si>
  <si>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</si>
  <si>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</si>
  <si>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</si>
  <si>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</si>
  <si>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</si>
  <si>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</si>
  <si>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</si>
  <si>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</si>
  <si>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</si>
  <si>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</si>
  <si>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</si>
  <si>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</si>
  <si>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</si>
  <si>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</si>
  <si>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</si>
  <si>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</si>
  <si>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</si>
  <si>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</si>
  <si>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</si>
  <si>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</si>
  <si>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</si>
  <si>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</si>
  <si>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</si>
  <si>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</si>
  <si>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</si>
  <si>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</si>
  <si>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</si>
  <si>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</si>
  <si>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</si>
  <si>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</si>
  <si>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</si>
  <si>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</si>
  <si>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</si>
  <si>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</si>
  <si>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</si>
  <si>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</si>
  <si>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</si>
  <si>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</si>
  <si>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</si>
  <si>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</si>
  <si>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</si>
  <si>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</si>
  <si>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</si>
  <si>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</si>
  <si>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</si>
  <si>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</si>
  <si>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</si>
  <si>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</si>
  <si>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</si>
  <si>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</si>
  <si>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</si>
  <si>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</si>
  <si>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</si>
  <si>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</si>
  <si>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</si>
  <si>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</si>
  <si>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</si>
  <si>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</si>
  <si>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</si>
  <si>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</si>
  <si>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</si>
  <si>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</si>
  <si>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</si>
  <si>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</si>
  <si>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</si>
  <si>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</si>
  <si>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</si>
  <si>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</si>
  <si>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</si>
  <si>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</si>
  <si>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</si>
  <si>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</si>
  <si>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</si>
  <si>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</si>
  <si>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</si>
  <si>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</si>
  <si>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</si>
  <si>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</si>
  <si>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</si>
  <si>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</si>
  <si>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</si>
  <si>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</si>
  <si>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</si>
  <si>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</si>
  <si>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</si>
  <si>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</si>
  <si>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</si>
  <si>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</si>
  <si>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</si>
  <si>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</si>
  <si>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</si>
  <si>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</si>
  <si>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</si>
  <si>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</si>
  <si>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</si>
  <si>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</si>
  <si>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</si>
  <si>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</si>
  <si>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</si>
  <si>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</si>
  <si>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</si>
  <si>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</si>
  <si>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</si>
  <si>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</si>
  <si>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</si>
  <si>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</si>
  <si>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</si>
  <si>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</si>
  <si>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</si>
  <si>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</si>
  <si>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</si>
  <si>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</si>
  <si>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</si>
  <si>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</si>
  <si>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</si>
  <si>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</si>
  <si>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</si>
  <si>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</si>
  <si>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</si>
  <si>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</si>
  <si>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</si>
  <si>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</si>
  <si>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</si>
  <si>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</si>
  <si>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</si>
  <si>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</si>
  <si>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</si>
  <si>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</si>
  <si>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</si>
  <si>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</si>
  <si>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</si>
  <si>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</si>
  <si>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</si>
  <si>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</si>
  <si>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</si>
  <si>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</si>
  <si>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</si>
  <si>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</si>
  <si>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</si>
  <si>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</si>
  <si>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</si>
  <si>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</si>
  <si>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</si>
  <si>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</si>
  <si>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</si>
  <si>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</si>
  <si>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</si>
  <si>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</si>
  <si>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</si>
  <si>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</si>
  <si>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</si>
  <si>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</si>
  <si>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</si>
  <si>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</si>
  <si>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</si>
  <si>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</si>
  <si>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</si>
  <si>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</si>
  <si>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</si>
  <si>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</si>
  <si>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</si>
  <si>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</si>
  <si>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</si>
  <si>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</si>
  <si>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</si>
  <si>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</si>
  <si>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</si>
  <si>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</si>
  <si>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</si>
  <si>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</si>
  <si>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</si>
  <si>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</si>
  <si>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</si>
  <si>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</si>
  <si>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</si>
  <si>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</si>
  <si>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</si>
  <si>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</si>
  <si>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</si>
  <si>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</si>
  <si>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</si>
  <si>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</si>
  <si>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</si>
  <si>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</si>
  <si>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</si>
  <si>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</si>
  <si>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</si>
  <si>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</si>
  <si>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</si>
  <si>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</si>
  <si>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</si>
  <si>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</si>
  <si>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</si>
  <si>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</si>
  <si>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</si>
  <si>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</si>
  <si>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</si>
  <si>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</si>
  <si>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</si>
  <si>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</si>
  <si>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</si>
  <si>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</si>
  <si>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</si>
  <si>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</si>
  <si>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</si>
  <si>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</si>
  <si>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</si>
  <si>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</si>
  <si>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</si>
  <si>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</si>
  <si>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</si>
  <si>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</si>
  <si>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</si>
  <si>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</si>
  <si>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</si>
  <si>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</si>
  <si>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</si>
  <si>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</si>
  <si>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</si>
  <si>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</si>
  <si>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</si>
  <si>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</si>
  <si>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</si>
  <si>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</si>
  <si>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</si>
  <si>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</si>
  <si>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</si>
  <si>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</si>
  <si>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</si>
  <si>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</si>
  <si>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</si>
  <si>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</si>
  <si>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</si>
  <si>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</si>
  <si>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</si>
  <si>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</si>
  <si>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</si>
  <si>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</si>
  <si>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</si>
  <si>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</si>
  <si>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</si>
  <si>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</si>
  <si>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</si>
  <si>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</si>
  <si>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</si>
  <si>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</si>
  <si>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</si>
  <si>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</si>
  <si>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</si>
  <si>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</si>
  <si>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</si>
  <si>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</si>
  <si>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</si>
  <si>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</si>
  <si>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</si>
  <si>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</si>
  <si>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</si>
  <si>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</si>
  <si>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</si>
  <si>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</si>
  <si>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</si>
  <si>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</si>
  <si>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</si>
  <si>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</si>
  <si>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</si>
  <si>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</si>
  <si>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</si>
  <si>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</si>
  <si>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</si>
  <si>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</si>
  <si>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</si>
  <si>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</si>
  <si>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</si>
  <si>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</si>
  <si>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</si>
  <si>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</si>
  <si>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</si>
  <si>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</si>
  <si>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</si>
  <si>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</si>
  <si>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</si>
  <si>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</si>
  <si>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</si>
  <si>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</si>
  <si>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</si>
  <si>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</si>
  <si>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</si>
  <si>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</si>
  <si>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</si>
  <si>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</si>
  <si>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</si>
  <si>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</si>
  <si>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</si>
  <si>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</si>
  <si>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</si>
  <si>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</si>
  <si>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</si>
  <si>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</si>
  <si>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</si>
  <si>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</si>
  <si>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</si>
  <si>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</si>
  <si>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</si>
  <si>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</si>
  <si>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</si>
  <si>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</si>
  <si>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</si>
  <si>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</si>
  <si>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</si>
  <si>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</si>
  <si>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</si>
  <si>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</si>
  <si>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</si>
  <si>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</si>
  <si>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</si>
  <si>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</si>
  <si>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</si>
  <si>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</si>
  <si>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</si>
  <si>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</si>
  <si>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</si>
  <si>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</si>
  <si>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</si>
  <si>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</si>
  <si>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</si>
  <si>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</si>
  <si>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</si>
  <si>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</si>
  <si>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</si>
  <si>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</si>
  <si>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</si>
  <si>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</si>
  <si>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</si>
  <si>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</si>
  <si>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</si>
  <si>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</si>
  <si>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</si>
  <si>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</si>
  <si>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</si>
  <si>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</si>
  <si>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</si>
  <si>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</si>
  <si>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</si>
  <si>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</si>
  <si>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</si>
  <si>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</si>
  <si>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</si>
  <si>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</si>
  <si>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</si>
  <si>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</si>
  <si>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</si>
  <si>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</si>
  <si>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</si>
  <si>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</si>
  <si>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</si>
  <si>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</si>
  <si>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</si>
  <si>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</si>
  <si>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</si>
  <si>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</si>
  <si>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</si>
  <si>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</si>
  <si>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</si>
  <si>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</si>
  <si>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</si>
  <si>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</si>
  <si>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</si>
  <si>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</si>
  <si>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</si>
  <si>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</si>
  <si>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</si>
  <si>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</si>
  <si>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</si>
  <si>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</si>
  <si>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</si>
  <si>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</si>
  <si>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</si>
  <si>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</si>
  <si>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</si>
  <si>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</si>
  <si>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</si>
  <si>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</si>
  <si>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</si>
  <si>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</si>
  <si>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</si>
  <si>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</si>
  <si>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</si>
  <si>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</si>
  <si>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</si>
  <si>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</si>
  <si>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</si>
  <si>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</si>
  <si>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</si>
  <si>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</si>
  <si>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</si>
  <si>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</si>
  <si>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</si>
  <si>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</si>
  <si>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</si>
  <si>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</si>
  <si>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</si>
  <si>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</si>
  <si>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</si>
  <si>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</si>
  <si>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</si>
  <si>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</si>
  <si>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</si>
  <si>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</si>
  <si>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</si>
  <si>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</si>
  <si>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</si>
  <si>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</si>
  <si>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</si>
  <si>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</si>
  <si>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</si>
  <si>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</si>
  <si>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</si>
  <si>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</si>
  <si>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</si>
  <si>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</si>
  <si>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</si>
  <si>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</si>
  <si>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</si>
  <si>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</si>
  <si>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</si>
  <si>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</si>
  <si>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</si>
  <si>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</si>
  <si>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</si>
  <si>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</si>
  <si>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</si>
  <si>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</si>
  <si>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</si>
  <si>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</si>
  <si>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</si>
  <si>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</si>
  <si>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</si>
  <si>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</si>
  <si>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</si>
  <si>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</si>
  <si>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</si>
  <si>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</si>
  <si>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</si>
  <si>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</si>
  <si>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</si>
  <si>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</si>
  <si>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</si>
  <si>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</si>
  <si>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</si>
  <si>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</si>
  <si>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</si>
  <si>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</si>
  <si>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</si>
  <si>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</si>
  <si>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</si>
  <si>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</si>
  <si>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</si>
  <si>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</si>
  <si>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</si>
  <si>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</si>
  <si>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</si>
  <si>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</si>
  <si>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</si>
  <si>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</si>
  <si>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</si>
  <si>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</si>
  <si>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</si>
  <si>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</si>
  <si>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</si>
  <si>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</si>
  <si>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</si>
  <si>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</si>
  <si>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</si>
  <si>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</si>
  <si>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</si>
  <si>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</si>
  <si>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</si>
  <si>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</si>
  <si>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</si>
  <si>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</si>
  <si>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</si>
  <si>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</si>
  <si>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</si>
  <si>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</si>
  <si>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</si>
  <si>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</si>
  <si>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</si>
  <si>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</si>
  <si>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</si>
  <si>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</si>
  <si>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</si>
  <si>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</si>
  <si>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</si>
  <si>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</si>
  <si>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</si>
  <si>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</si>
  <si>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</si>
  <si>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</si>
  <si>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</si>
  <si>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</si>
  <si>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</si>
  <si>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</si>
  <si>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</si>
  <si>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</si>
  <si>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</si>
  <si>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</si>
  <si>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</si>
  <si>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</si>
  <si>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</si>
  <si>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</si>
  <si>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</si>
  <si>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</si>
  <si>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</si>
  <si>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</si>
  <si>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</si>
  <si>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</si>
  <si>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</si>
  <si>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</si>
  <si>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</si>
  <si>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</si>
  <si>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</si>
  <si>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</si>
  <si>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</si>
  <si>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</si>
  <si>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</si>
  <si>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</si>
  <si>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</si>
  <si>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</si>
  <si>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</si>
  <si>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</si>
  <si>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</si>
  <si>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</si>
  <si>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</si>
  <si>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</si>
  <si>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</si>
  <si>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</si>
  <si>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</si>
  <si>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</si>
  <si>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</si>
  <si>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</si>
  <si>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</si>
  <si>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</si>
  <si>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</si>
  <si>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</si>
  <si>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</si>
  <si>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</si>
  <si>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</si>
  <si>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</si>
  <si>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</si>
  <si>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</si>
  <si>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</si>
  <si>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</si>
  <si>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</si>
  <si>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</si>
  <si>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</si>
  <si>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</si>
  <si>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</si>
  <si>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</si>
  <si>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</si>
  <si>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</si>
  <si>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</si>
  <si>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</si>
  <si>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</si>
  <si>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</si>
  <si>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</si>
  <si>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</si>
  <si>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</si>
  <si>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</si>
  <si>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</si>
  <si>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</si>
  <si>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</si>
  <si>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</si>
  <si>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</si>
  <si>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</si>
  <si>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</si>
  <si>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</si>
  <si>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</si>
  <si>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</si>
  <si>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</si>
  <si>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</si>
  <si>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</si>
  <si>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</si>
  <si>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</si>
  <si>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</si>
  <si>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</si>
  <si>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</si>
  <si>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</si>
  <si>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</si>
  <si>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</si>
  <si>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</si>
  <si>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</si>
  <si>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</si>
  <si>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</si>
  <si>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</si>
  <si>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</si>
  <si>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</si>
  <si>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</si>
  <si>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</si>
  <si>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</si>
  <si>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</si>
  <si>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</si>
  <si>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</si>
  <si>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</si>
  <si>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</si>
  <si>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</si>
  <si>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</si>
  <si>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</si>
  <si>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</si>
  <si>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</si>
  <si>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</si>
  <si>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</si>
  <si>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</si>
  <si>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</si>
  <si>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</si>
  <si>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</si>
  <si>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</si>
  <si>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</si>
  <si>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</si>
  <si>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</si>
  <si>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</si>
  <si>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</si>
  <si>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</si>
  <si>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</si>
  <si>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</si>
  <si>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</si>
  <si>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</si>
  <si>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</si>
  <si>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</si>
  <si>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</si>
  <si>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</si>
  <si>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</si>
  <si>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</si>
  <si>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</si>
  <si>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</si>
  <si>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</si>
  <si>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</si>
  <si>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</si>
  <si>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</si>
  <si>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</si>
  <si>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</si>
  <si>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</si>
  <si>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</si>
  <si>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</si>
  <si>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</si>
  <si>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</si>
  <si>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</si>
  <si>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</si>
  <si>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</si>
  <si>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</si>
  <si>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</si>
  <si>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</si>
  <si>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</si>
  <si>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</si>
  <si>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</si>
  <si>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</si>
  <si>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</si>
  <si>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</si>
  <si>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</si>
  <si>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</si>
  <si>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</si>
  <si>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</si>
  <si>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</si>
  <si>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</si>
  <si>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</si>
  <si>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</si>
  <si>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</si>
  <si>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</si>
  <si>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</si>
  <si>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</si>
  <si>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</si>
  <si>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</si>
  <si>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</si>
  <si>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</si>
  <si>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</si>
  <si>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</si>
  <si>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</si>
  <si>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</si>
  <si>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</si>
  <si>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</si>
  <si>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</si>
  <si>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</si>
  <si>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</si>
  <si>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</si>
  <si>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</si>
  <si>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</si>
  <si>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</si>
  <si>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</si>
  <si>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</si>
  <si>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</si>
  <si>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</si>
  <si>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</si>
  <si>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</si>
  <si>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</si>
  <si>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</si>
  <si>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</si>
  <si>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</si>
  <si>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</si>
  <si>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</si>
  <si>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</si>
  <si>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</si>
  <si>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</si>
  <si>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</si>
  <si>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</si>
  <si>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</si>
  <si>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</si>
  <si>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</si>
  <si>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</si>
  <si>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</si>
  <si>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</si>
  <si>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</si>
  <si>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</si>
  <si>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</si>
  <si>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</si>
  <si>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</si>
  <si>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</si>
  <si>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</si>
  <si>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</si>
  <si>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</si>
  <si>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</si>
  <si>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</si>
  <si>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</si>
  <si>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</si>
  <si>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</si>
  <si>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</si>
  <si>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</si>
  <si>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</si>
  <si>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</si>
  <si>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</si>
  <si>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</si>
  <si>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</si>
  <si>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</si>
  <si>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</si>
  <si>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</si>
  <si>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</si>
  <si>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</si>
  <si>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</si>
  <si>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</si>
  <si>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</si>
  <si>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</si>
  <si>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</si>
  <si>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</si>
  <si>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</si>
  <si>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</si>
  <si>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</si>
  <si>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</si>
  <si>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</si>
  <si>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</si>
  <si>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</si>
  <si>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</si>
  <si>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</si>
  <si>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</si>
  <si>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</si>
  <si>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</si>
  <si>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</si>
  <si>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</si>
  <si>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</si>
  <si>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</si>
  <si>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</si>
  <si>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</si>
  <si>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</si>
  <si>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</si>
  <si>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</si>
  <si>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</si>
  <si>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</si>
  <si>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</si>
  <si>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</si>
  <si>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</si>
  <si>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</si>
  <si>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</si>
  <si>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</si>
  <si>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</si>
  <si>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</si>
  <si>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</si>
  <si>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</si>
  <si>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</si>
  <si>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</si>
  <si>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</si>
  <si>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</si>
  <si>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</si>
  <si>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</si>
  <si>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</si>
  <si>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</si>
  <si>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</si>
  <si>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</si>
  <si>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</si>
  <si>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</si>
  <si>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</si>
  <si>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</si>
  <si>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</si>
  <si>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</si>
  <si>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</si>
  <si>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</si>
  <si>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</si>
  <si>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</si>
  <si>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</si>
  <si>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</si>
  <si>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</si>
  <si>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</si>
  <si>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</si>
  <si>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</si>
  <si>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</si>
  <si>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</si>
  <si>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</si>
  <si>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</si>
  <si>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</si>
  <si>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</si>
  <si>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</si>
  <si>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</si>
  <si>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</si>
  <si>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</si>
  <si>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</si>
  <si>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</si>
  <si>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</si>
  <si>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</si>
  <si>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</si>
  <si>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</si>
  <si>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</si>
  <si>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</si>
  <si>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</si>
  <si>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</si>
  <si>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</si>
  <si>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</si>
  <si>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</si>
  <si>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</si>
  <si>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</si>
  <si>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</si>
  <si>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</si>
  <si>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</si>
  <si>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</si>
  <si>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</si>
  <si>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</si>
  <si>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</si>
  <si>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</si>
  <si>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</si>
  <si>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</si>
  <si>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</si>
  <si>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</si>
  <si>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</si>
  <si>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</si>
  <si>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</si>
  <si>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</si>
  <si>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</si>
  <si>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</si>
  <si>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</si>
  <si>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</si>
  <si>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</si>
  <si>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</si>
  <si>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</si>
  <si>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</si>
  <si>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</si>
  <si>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</si>
  <si>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</si>
  <si>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</si>
  <si>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</si>
  <si>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</si>
  <si>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</si>
  <si>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</si>
  <si>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</si>
  <si>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</si>
  <si>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</si>
  <si>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</si>
  <si>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</si>
  <si>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</si>
  <si>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</si>
  <si>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</si>
  <si>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</si>
  <si>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</si>
  <si>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</si>
  <si>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</si>
  <si>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</si>
  <si>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</si>
  <si>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</si>
  <si>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</si>
  <si>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</si>
  <si>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</si>
  <si>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</si>
  <si>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</si>
  <si>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</si>
  <si>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</si>
  <si>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</si>
  <si>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</si>
  <si>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</si>
  <si>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</si>
  <si>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</si>
  <si>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</si>
  <si>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</si>
  <si>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</si>
  <si>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</si>
  <si>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</si>
  <si>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</si>
  <si>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</si>
  <si>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</si>
  <si>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</si>
  <si>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</si>
  <si>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</si>
  <si>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</si>
  <si>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</si>
  <si>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</si>
  <si>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</si>
  <si>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</si>
  <si>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</si>
  <si>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</si>
  <si>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</si>
  <si>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</si>
  <si>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</si>
  <si>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</si>
  <si>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</si>
  <si>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</si>
  <si>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</si>
  <si>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</si>
  <si>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</si>
  <si>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</si>
  <si>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</si>
  <si>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</si>
  <si>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</si>
  <si>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</si>
  <si>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</si>
  <si>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</si>
  <si>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</si>
  <si>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</si>
  <si>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</si>
  <si>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</si>
  <si>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</si>
  <si>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</si>
  <si>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</si>
  <si>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</si>
  <si>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</si>
  <si>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</si>
  <si>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</si>
  <si>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</si>
  <si>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</si>
  <si>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</si>
  <si>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</si>
  <si>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</si>
  <si>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</si>
  <si>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</si>
  <si>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</si>
  <si>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</si>
  <si>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</si>
  <si>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</si>
  <si>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</si>
  <si>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</si>
  <si>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</si>
  <si>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</si>
  <si>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</si>
  <si>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</si>
  <si>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</si>
  <si>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</si>
  <si>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</si>
  <si>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</si>
  <si>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</si>
  <si>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</si>
  <si>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</si>
  <si>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</si>
  <si>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</si>
  <si>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</si>
  <si>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</si>
  <si>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</si>
  <si>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</si>
  <si>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</si>
  <si>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</si>
  <si>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</si>
  <si>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</si>
  <si>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</si>
  <si>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</si>
  <si>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</si>
  <si>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</si>
  <si>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</si>
  <si>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</si>
  <si>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</si>
  <si>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</si>
  <si>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</si>
  <si>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</si>
  <si>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</si>
  <si>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</si>
  <si>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</si>
  <si>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</si>
  <si>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</si>
  <si>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</si>
  <si>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</si>
  <si>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</si>
  <si>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</si>
  <si>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</si>
  <si>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</si>
  <si>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</si>
  <si>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</si>
  <si>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</si>
  <si>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</si>
  <si>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</si>
  <si>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</si>
  <si>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</si>
  <si>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</si>
  <si>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</si>
  <si>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</si>
  <si>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</si>
  <si>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</si>
  <si>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</si>
  <si>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</si>
  <si>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</si>
  <si>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</si>
  <si>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</si>
  <si>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</si>
  <si>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</si>
  <si>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</si>
  <si>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</si>
  <si>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</si>
  <si>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</si>
  <si>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</si>
  <si>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</si>
  <si>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</si>
  <si>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</si>
  <si>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</si>
  <si>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</si>
  <si>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</si>
  <si>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</si>
  <si>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</si>
  <si>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</si>
  <si>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</si>
  <si>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</si>
  <si>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</si>
  <si>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</si>
  <si>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</si>
  <si>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</si>
  <si>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</si>
  <si>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</si>
  <si>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</si>
  <si>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</si>
  <si>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</si>
  <si>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</si>
  <si>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</si>
  <si>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</si>
  <si>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</si>
  <si>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</si>
  <si>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</si>
  <si>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</si>
  <si>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</si>
  <si>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</si>
  <si>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</si>
  <si>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</si>
  <si>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</si>
  <si>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</si>
  <si>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</si>
  <si>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</si>
  <si>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</si>
  <si>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</si>
  <si>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</si>
  <si>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</si>
  <si>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</si>
  <si>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</si>
  <si>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</si>
  <si>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</si>
  <si>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</si>
  <si>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</si>
  <si>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</si>
  <si>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</si>
  <si>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</si>
  <si>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</si>
  <si>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</si>
  <si>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</si>
  <si>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</si>
  <si>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</si>
  <si>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</si>
  <si>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</si>
  <si>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</si>
  <si>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</si>
  <si>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</si>
  <si>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</si>
  <si>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</si>
  <si>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</si>
  <si>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</si>
  <si>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</si>
  <si>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</si>
  <si>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</si>
  <si>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</si>
  <si>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</si>
  <si>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</si>
  <si>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</si>
  <si>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</si>
  <si>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</si>
  <si>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</si>
  <si>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</si>
  <si>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</si>
  <si>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</si>
  <si>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</si>
  <si>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</si>
  <si>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</si>
  <si>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</si>
  <si>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</si>
  <si>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</si>
  <si>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</si>
  <si>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</si>
  <si>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</si>
  <si>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</si>
  <si>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</si>
  <si>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</si>
  <si>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</si>
  <si>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</si>
  <si>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</si>
  <si>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</si>
  <si>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</si>
  <si>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</si>
  <si>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</si>
  <si>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</si>
  <si>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</si>
  <si>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</si>
  <si>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</si>
  <si>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</si>
  <si>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</si>
  <si>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</si>
  <si>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</si>
  <si>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</si>
  <si>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</si>
  <si>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</si>
  <si>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</si>
  <si>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</si>
  <si>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</si>
  <si>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</si>
  <si>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</si>
  <si>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</si>
  <si>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</si>
  <si>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</si>
  <si>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</si>
  <si>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</si>
  <si>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</si>
  <si>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</si>
  <si>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</si>
  <si>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</si>
  <si>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</si>
  <si>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</si>
  <si>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</si>
  <si>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</si>
  <si>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</si>
  <si>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</si>
  <si>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</si>
  <si>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</si>
  <si>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</si>
  <si>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</si>
  <si>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</si>
  <si>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</si>
  <si>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</si>
  <si>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</si>
  <si>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</si>
  <si>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</si>
  <si>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</si>
  <si>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</si>
  <si>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</si>
  <si>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</si>
  <si>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</si>
  <si>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</si>
  <si>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</si>
  <si>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</si>
  <si>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</si>
  <si>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</si>
  <si>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</si>
  <si>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</si>
  <si>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</si>
  <si>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</si>
  <si>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</si>
  <si>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</si>
  <si>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</si>
  <si>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</si>
  <si>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</si>
  <si>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</si>
  <si>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</si>
  <si>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</si>
  <si>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</si>
  <si>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</si>
  <si>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</si>
  <si>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</si>
  <si>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</si>
  <si>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</si>
  <si>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</si>
  <si>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</si>
  <si>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</si>
  <si>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</si>
  <si>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</si>
  <si>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</si>
  <si>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</si>
  <si>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</si>
  <si>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</si>
  <si>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</si>
  <si>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</si>
  <si>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</si>
  <si>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</si>
  <si>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</si>
  <si>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</si>
  <si>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</si>
  <si>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</si>
  <si>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</si>
  <si>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</si>
  <si>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</si>
  <si>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</si>
  <si>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</si>
  <si>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</si>
  <si>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</si>
  <si>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</si>
  <si>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</si>
  <si>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</si>
  <si>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</si>
  <si>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</si>
  <si>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</si>
  <si>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</si>
  <si>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</si>
  <si>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</si>
  <si>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</si>
  <si>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</si>
  <si>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</si>
  <si>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</si>
  <si>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</si>
  <si>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</si>
  <si>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</si>
  <si>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</si>
  <si>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</si>
  <si>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</si>
  <si>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</si>
  <si>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</si>
  <si>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</si>
  <si>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</si>
  <si>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</si>
  <si>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</si>
  <si>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</si>
  <si>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</si>
  <si>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</si>
  <si>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</si>
  <si>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</si>
  <si>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</si>
  <si>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</si>
  <si>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</si>
  <si>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</si>
  <si>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</si>
  <si>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</si>
  <si>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</si>
  <si>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</si>
  <si>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</si>
  <si>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</si>
  <si>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</si>
  <si>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</si>
  <si>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</si>
  <si>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</si>
  <si>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</si>
  <si>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</si>
  <si>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</si>
  <si>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</si>
  <si>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</si>
  <si>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</si>
  <si>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</si>
  <si>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</si>
  <si>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</si>
  <si>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</si>
  <si>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</si>
  <si>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</si>
  <si>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</si>
  <si>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</si>
  <si>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</si>
  <si>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</si>
  <si>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</si>
  <si>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</si>
  <si>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</si>
  <si>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</si>
  <si>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</si>
  <si>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</si>
  <si>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</si>
  <si>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</si>
  <si>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</si>
  <si>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</si>
  <si>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</si>
  <si>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</si>
  <si>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</si>
  <si>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</si>
  <si>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</si>
  <si>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</si>
  <si>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</si>
  <si>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</si>
  <si>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</si>
  <si>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</si>
  <si>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</si>
  <si>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</si>
  <si>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</si>
  <si>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</si>
  <si>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</si>
  <si>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</si>
  <si>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</si>
  <si>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</si>
  <si>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</si>
  <si>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</si>
  <si>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</si>
  <si>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</si>
  <si>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</si>
  <si>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</si>
  <si>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</si>
  <si>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</si>
  <si>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</si>
  <si>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</si>
  <si>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</si>
  <si>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</si>
  <si>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</si>
  <si>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</si>
  <si>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</si>
  <si>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</si>
  <si>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</si>
  <si>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</si>
  <si>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</si>
  <si>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</si>
  <si>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</si>
  <si>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</si>
  <si>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</si>
  <si>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</si>
  <si>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</si>
  <si>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</si>
  <si>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</si>
  <si>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</si>
  <si>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</si>
  <si>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</si>
  <si>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</si>
  <si>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</si>
  <si>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</si>
  <si>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</si>
  <si>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</si>
  <si>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</si>
  <si>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</si>
  <si>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</si>
  <si>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</si>
  <si>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</si>
  <si>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</si>
  <si>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</si>
  <si>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</si>
  <si>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</si>
  <si>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</si>
  <si>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</si>
  <si>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</si>
  <si>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</si>
  <si>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</si>
  <si>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</si>
  <si>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</si>
  <si>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</si>
  <si>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</si>
  <si>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</si>
  <si>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</si>
  <si>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</si>
  <si>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</si>
  <si>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</si>
  <si>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</si>
  <si>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</si>
  <si>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</si>
  <si>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</si>
  <si>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</si>
  <si>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</si>
  <si>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</si>
  <si>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</si>
  <si>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</si>
  <si>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</si>
  <si>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</si>
  <si>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</si>
  <si>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</si>
  <si>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</si>
  <si>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</si>
  <si>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</si>
  <si>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</si>
  <si>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</si>
  <si>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</si>
  <si>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</si>
  <si>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</si>
  <si>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</si>
  <si>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</si>
  <si>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</si>
  <si>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</si>
  <si>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</si>
  <si>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</si>
  <si>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</si>
  <si>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</si>
  <si>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</si>
  <si>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</si>
  <si>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</si>
  <si>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</si>
  <si>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</si>
  <si>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</si>
  <si>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</si>
  <si>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</si>
  <si>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</si>
  <si>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</si>
  <si>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</si>
  <si>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</si>
  <si>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</si>
  <si>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</si>
  <si>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</si>
  <si>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</si>
  <si>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</si>
  <si>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</si>
  <si>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</si>
  <si>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</si>
  <si>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</si>
  <si>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</si>
  <si>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</si>
  <si>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</si>
  <si>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</si>
  <si>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</si>
  <si>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</si>
  <si>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</si>
  <si>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</si>
  <si>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</si>
  <si>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</si>
  <si>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</si>
  <si>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</si>
  <si>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</si>
  <si>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</si>
  <si>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</si>
  <si>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</si>
  <si>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</si>
  <si>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</si>
  <si>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</si>
  <si>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</si>
  <si>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</si>
  <si>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</si>
  <si>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</si>
  <si>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</si>
  <si>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</si>
  <si>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</si>
  <si>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</si>
  <si>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</si>
  <si>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</si>
  <si>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</si>
  <si>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</si>
  <si>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</si>
  <si>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</si>
  <si>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</si>
  <si>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</si>
  <si>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</si>
  <si>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</si>
  <si>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</si>
  <si>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</si>
  <si>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</si>
  <si>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</si>
  <si>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</si>
  <si>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</si>
  <si>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</si>
  <si>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</si>
  <si>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</si>
  <si>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</si>
  <si>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</si>
  <si>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</si>
  <si>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</si>
  <si>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</si>
  <si>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</si>
  <si>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</si>
  <si>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</si>
  <si>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</si>
  <si>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</si>
  <si>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</si>
  <si>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</si>
  <si>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</si>
  <si>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</si>
  <si>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</si>
  <si>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</si>
  <si>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</si>
  <si>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</si>
  <si>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</si>
  <si>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</si>
  <si>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</si>
  <si>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</si>
  <si>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</si>
  <si>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</si>
  <si>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</si>
  <si>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</si>
  <si>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</si>
  <si>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</si>
  <si>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</si>
  <si>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</si>
  <si>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</si>
  <si>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</si>
  <si>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</si>
  <si>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</si>
  <si>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</si>
  <si>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</si>
  <si>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</si>
  <si>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</si>
  <si>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</si>
  <si>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</si>
  <si>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</si>
  <si>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</si>
  <si>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</si>
  <si>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</si>
  <si>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</si>
  <si>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</si>
  <si>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</si>
  <si>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</si>
  <si>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</si>
  <si>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</si>
  <si>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</si>
  <si>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</si>
  <si>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</si>
  <si>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</si>
  <si>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</si>
  <si>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</si>
  <si>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</si>
  <si>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</si>
  <si>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</si>
  <si>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</si>
  <si>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</si>
  <si>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</si>
  <si>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</si>
  <si>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</si>
  <si>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</si>
  <si>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</si>
  <si>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</si>
  <si>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</si>
  <si>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</si>
  <si>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</si>
  <si>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</si>
  <si>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</si>
  <si>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</si>
  <si>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</si>
  <si>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</si>
  <si>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</si>
  <si>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</si>
  <si>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</si>
  <si>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</si>
  <si>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</si>
  <si>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</si>
  <si>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</si>
  <si>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</si>
  <si>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</si>
  <si>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</si>
  <si>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</si>
  <si>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</si>
  <si>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</si>
  <si>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</si>
  <si>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</si>
  <si>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</si>
  <si>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</si>
  <si>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</si>
  <si>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</si>
  <si>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</si>
  <si>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</si>
  <si>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</si>
  <si>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</si>
  <si>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</si>
  <si>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</si>
  <si>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</si>
  <si>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</si>
  <si>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</si>
  <si>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</si>
  <si>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</si>
  <si>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</si>
  <si>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</si>
  <si>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</si>
  <si>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</si>
  <si>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</si>
  <si>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</si>
  <si>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</si>
  <si>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</si>
  <si>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</si>
  <si>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</si>
  <si>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</si>
  <si>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</si>
  <si>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</si>
  <si>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</si>
  <si>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</si>
  <si>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</si>
  <si>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</si>
  <si>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</si>
  <si>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</si>
  <si>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</si>
  <si>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</si>
  <si>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</si>
  <si>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</si>
  <si>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</si>
  <si>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</si>
  <si>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</si>
  <si>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</si>
  <si>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</si>
  <si>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</si>
  <si>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</si>
  <si>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</si>
  <si>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</si>
  <si>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</si>
  <si>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</si>
  <si>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</si>
  <si>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</si>
  <si>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</si>
  <si>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</si>
  <si>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</si>
  <si>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</si>
  <si>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</si>
  <si>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</si>
  <si>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</si>
  <si>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</si>
  <si>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</si>
  <si>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</si>
  <si>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</si>
  <si>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</si>
  <si>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</si>
  <si>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</si>
  <si>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</si>
  <si>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</si>
  <si>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</si>
  <si>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</si>
  <si>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</si>
  <si>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</si>
  <si>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</si>
  <si>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</si>
  <si>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</si>
  <si>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</si>
  <si>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</si>
  <si>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</si>
  <si>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</si>
  <si>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</si>
  <si>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</si>
  <si>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</si>
  <si>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</si>
  <si>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</si>
  <si>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</si>
  <si>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</si>
  <si>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</si>
  <si>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</si>
  <si>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</si>
  <si>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</si>
  <si>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</si>
  <si>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</si>
  <si>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</si>
  <si>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</si>
  <si>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</si>
  <si>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</si>
  <si>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</si>
  <si>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</si>
  <si>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</si>
  <si>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</si>
  <si>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</si>
  <si>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</si>
  <si>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</si>
  <si>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</si>
  <si>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</si>
  <si>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</si>
  <si>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</si>
  <si>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</si>
  <si>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</si>
  <si>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</si>
  <si>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</si>
  <si>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</si>
  <si>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</si>
  <si>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</si>
  <si>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</si>
  <si>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</si>
  <si>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</si>
  <si>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</si>
  <si>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</si>
  <si>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</si>
  <si>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</si>
  <si>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</si>
  <si>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</si>
  <si>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</si>
  <si>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</si>
  <si>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</si>
  <si>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</si>
  <si>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</si>
  <si>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</si>
  <si>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</si>
  <si>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</si>
  <si>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</si>
  <si>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</si>
  <si>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</si>
  <si>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</si>
  <si>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</si>
  <si>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</si>
  <si>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</si>
  <si>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</si>
  <si>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</si>
  <si>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</si>
  <si>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</si>
  <si>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</si>
  <si>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</si>
  <si>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</si>
  <si>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</si>
  <si>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</si>
  <si>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</si>
  <si>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</si>
  <si>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</si>
  <si>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</si>
  <si>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</si>
  <si>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</si>
  <si>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</si>
  <si>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</si>
  <si>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</si>
  <si>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</si>
  <si>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</si>
  <si>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</si>
  <si>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</si>
  <si>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</si>
  <si>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</si>
  <si>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</si>
  <si>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</si>
  <si>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</si>
  <si>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</si>
  <si>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</si>
  <si>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</si>
  <si>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</si>
  <si>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</si>
  <si>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</si>
  <si>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</si>
  <si>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</si>
  <si>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</si>
  <si>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</si>
  <si>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</si>
  <si>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</si>
  <si>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</si>
  <si>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</si>
  <si>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</si>
  <si>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</si>
  <si>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</si>
  <si>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</si>
  <si>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</si>
  <si>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</si>
  <si>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</si>
  <si>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</si>
  <si>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</si>
  <si>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</si>
  <si>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</si>
  <si>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</si>
  <si>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</si>
  <si>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</si>
  <si>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</si>
  <si>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</si>
  <si>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</si>
  <si>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</si>
  <si>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</si>
  <si>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</si>
  <si>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</si>
  <si>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</si>
  <si>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</si>
  <si>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</si>
  <si>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</si>
  <si>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</si>
  <si>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</si>
  <si>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</si>
  <si>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</si>
  <si>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</si>
  <si>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</si>
  <si>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</si>
  <si>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</si>
  <si>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</si>
  <si>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</si>
  <si>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</si>
  <si>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</si>
  <si>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</si>
  <si>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</si>
  <si>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</si>
  <si>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</si>
  <si>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</si>
  <si>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</si>
  <si>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</si>
  <si>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</si>
  <si>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</si>
  <si>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</si>
  <si>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</si>
  <si>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</si>
  <si>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</si>
  <si>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</si>
  <si>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</si>
  <si>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</si>
  <si>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</si>
  <si>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</si>
  <si>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</si>
  <si>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</si>
  <si>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</si>
  <si>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</si>
  <si>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</si>
  <si>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</si>
  <si>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</si>
  <si>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</si>
  <si>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</si>
  <si>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</si>
  <si>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</si>
  <si>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</si>
  <si>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</si>
  <si>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</si>
  <si>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</si>
  <si>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</si>
  <si>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</si>
  <si>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</si>
  <si>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</si>
  <si>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</si>
  <si>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</si>
  <si>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</si>
  <si>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</si>
  <si>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</si>
  <si>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</si>
  <si>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</si>
  <si>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</si>
  <si>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</si>
  <si>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</si>
  <si>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</si>
  <si>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</si>
  <si>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</si>
  <si>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</si>
  <si>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</si>
  <si>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</si>
  <si>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</si>
  <si>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</si>
  <si>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</si>
  <si>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</si>
  <si>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</si>
  <si>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</si>
  <si>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</si>
  <si>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</si>
  <si>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</si>
  <si>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</si>
  <si>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</si>
  <si>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</si>
  <si>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</si>
  <si>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</si>
  <si>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</si>
  <si>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</si>
  <si>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</si>
  <si>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</si>
  <si>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</si>
  <si>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</si>
  <si>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</si>
  <si>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</si>
  <si>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</si>
  <si>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</si>
  <si>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</si>
  <si>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</si>
  <si>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</si>
  <si>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</si>
  <si>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</si>
  <si>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</si>
  <si>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</si>
  <si>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</si>
  <si>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</si>
  <si>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</si>
  <si>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</si>
  <si>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</si>
  <si>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</si>
  <si>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</si>
  <si>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</si>
  <si>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</si>
  <si>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</si>
  <si>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</si>
  <si>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</si>
  <si>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</si>
  <si>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</si>
  <si>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</si>
  <si>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</si>
  <si>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</si>
  <si>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</si>
  <si>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</si>
  <si>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</si>
  <si>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</si>
  <si>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</si>
  <si>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</si>
  <si>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</si>
  <si>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</si>
  <si>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</si>
  <si>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</si>
  <si>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</si>
  <si>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</si>
  <si>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</si>
  <si>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</si>
  <si>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</si>
  <si>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</si>
  <si>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</si>
  <si>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</si>
  <si>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</si>
  <si>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</si>
  <si>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</si>
  <si>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</si>
  <si>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</si>
  <si>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</si>
  <si>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</si>
  <si>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</si>
  <si>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</si>
  <si>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</si>
  <si>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</si>
  <si>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</si>
  <si>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</si>
  <si>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</si>
  <si>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</si>
  <si>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</si>
  <si>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</si>
  <si>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</si>
  <si>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</si>
  <si>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</si>
  <si>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</si>
  <si>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</si>
  <si>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</si>
  <si>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</si>
  <si>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</si>
  <si>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</si>
  <si>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</si>
  <si>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</si>
  <si>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</si>
  <si>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</si>
  <si>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</si>
  <si>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</si>
  <si>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</si>
  <si>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</si>
  <si>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</si>
  <si>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</si>
  <si>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</si>
  <si>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</si>
  <si>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</si>
  <si>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</si>
  <si>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</si>
  <si>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</si>
  <si>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</si>
  <si>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</si>
  <si>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</si>
  <si>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</si>
  <si>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</si>
  <si>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</si>
  <si>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</si>
  <si>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</si>
  <si>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</si>
  <si>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</si>
  <si>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</si>
  <si>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</si>
  <si>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</si>
  <si>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</si>
  <si>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</si>
  <si>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</si>
  <si>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</si>
  <si>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</si>
  <si>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</si>
  <si>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</si>
  <si>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</si>
  <si>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</si>
  <si>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</si>
  <si>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</si>
  <si>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</si>
  <si>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</si>
  <si>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</si>
  <si>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</si>
  <si>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</si>
  <si>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</si>
  <si>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</si>
  <si>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</si>
  <si>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</si>
  <si>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</si>
  <si>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</si>
  <si>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</si>
  <si>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</si>
  <si>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</si>
  <si>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</si>
  <si>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</si>
  <si>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</si>
  <si>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</si>
  <si>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</si>
  <si>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</si>
  <si>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</si>
  <si>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</si>
  <si>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</si>
  <si>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</si>
  <si>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</si>
  <si>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</si>
  <si>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</si>
  <si>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</si>
  <si>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</si>
  <si>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</si>
  <si>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</si>
  <si>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</si>
  <si>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</si>
  <si>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</si>
  <si>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</si>
  <si>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</si>
  <si>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</si>
  <si>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</si>
  <si>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</si>
  <si>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</si>
  <si>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</si>
  <si>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</si>
  <si>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</si>
  <si>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</si>
  <si>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</si>
  <si>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</si>
  <si>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</si>
  <si>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</si>
  <si>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</si>
  <si>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</si>
  <si>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</si>
  <si>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</si>
  <si>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</si>
  <si>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</si>
  <si>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</si>
  <si>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</si>
  <si>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</si>
  <si>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</si>
  <si>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</si>
  <si>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</si>
  <si>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</si>
  <si>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</si>
  <si>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</si>
  <si>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</si>
  <si>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</si>
  <si>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</si>
  <si>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</si>
  <si>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</si>
  <si>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</si>
  <si>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</si>
  <si>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</si>
  <si>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</si>
  <si>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</si>
  <si>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</si>
  <si>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</si>
  <si>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</si>
  <si>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</si>
  <si>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</si>
  <si>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</si>
  <si>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</si>
  <si>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</si>
  <si>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</si>
  <si>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</si>
  <si>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</si>
  <si>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</si>
  <si>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</si>
  <si>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</si>
  <si>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</si>
  <si>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</si>
  <si>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</si>
  <si>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</si>
  <si>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</si>
  <si>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</si>
  <si>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</si>
  <si>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</si>
  <si>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</si>
  <si>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</si>
  <si>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</si>
  <si>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</si>
  <si>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</si>
  <si>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</si>
  <si>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</si>
  <si>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</si>
  <si>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</si>
  <si>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</si>
  <si>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</si>
  <si>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</si>
  <si>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</si>
  <si>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</si>
  <si>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</si>
  <si>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</si>
  <si>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</si>
  <si>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</si>
  <si>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</si>
  <si>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</si>
  <si>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</si>
  <si>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</si>
  <si>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</si>
  <si>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</si>
  <si>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</si>
  <si>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</si>
  <si>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</si>
  <si>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</si>
  <si>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</si>
  <si>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</si>
  <si>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</si>
  <si>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</si>
  <si>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</si>
  <si>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</si>
  <si>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</si>
  <si>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</si>
  <si>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</si>
  <si>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</si>
  <si>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</si>
  <si>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</si>
  <si>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</si>
  <si>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</si>
  <si>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</si>
  <si>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</si>
  <si>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</si>
  <si>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</si>
  <si>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</si>
  <si>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</si>
  <si>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</si>
  <si>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</si>
  <si>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</si>
  <si>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</si>
  <si>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</si>
  <si>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</si>
  <si>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</si>
  <si>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</si>
  <si>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</si>
  <si>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</si>
  <si>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</si>
  <si>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</si>
  <si>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</si>
  <si>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</si>
  <si>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</si>
  <si>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</si>
  <si>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</si>
  <si>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</si>
  <si>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</si>
  <si>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</si>
  <si>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</si>
  <si>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</si>
  <si>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</si>
  <si>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</si>
  <si>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</si>
  <si>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</si>
  <si>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</si>
  <si>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</si>
  <si>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</si>
  <si>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</si>
  <si>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</si>
  <si>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</si>
  <si>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</si>
  <si>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</si>
  <si>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</si>
  <si>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</si>
  <si>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</si>
  <si>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</si>
  <si>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</si>
  <si>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</si>
  <si>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</si>
  <si>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</si>
  <si>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</si>
  <si>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</si>
  <si>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</si>
  <si>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</si>
  <si>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</si>
  <si>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</si>
  <si>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</si>
  <si>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</si>
  <si>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</si>
  <si>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</si>
  <si>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</si>
  <si>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</si>
  <si>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</si>
  <si>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</si>
  <si>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</si>
  <si>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</si>
  <si>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</si>
  <si>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</si>
  <si>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</si>
  <si>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</si>
  <si>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</si>
  <si>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</si>
  <si>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</si>
  <si>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</si>
  <si>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</si>
  <si>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</si>
  <si>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</si>
  <si>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</si>
  <si>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</si>
  <si>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</si>
  <si>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</si>
  <si>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</si>
  <si>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</si>
  <si>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</si>
  <si>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</si>
  <si>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</si>
  <si>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</si>
  <si>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</si>
  <si>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</si>
  <si>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</si>
  <si>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</si>
  <si>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</si>
  <si>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</si>
  <si>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</si>
  <si>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</si>
  <si>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</si>
  <si>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</si>
  <si>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</si>
  <si>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</si>
  <si>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</si>
  <si>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</si>
  <si>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</si>
  <si>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</si>
  <si>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</si>
  <si>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</si>
  <si>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</si>
  <si>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</si>
  <si>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</si>
  <si>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</si>
  <si>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</si>
  <si>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</si>
  <si>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</si>
  <si>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</si>
  <si>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</si>
  <si>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</si>
  <si>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</si>
  <si>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</si>
  <si>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</si>
  <si>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</si>
  <si>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</si>
  <si>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</si>
  <si>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</si>
  <si>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</si>
  <si>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</si>
  <si>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</si>
  <si>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</si>
  <si>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</si>
  <si>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</si>
  <si>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</si>
  <si>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</si>
  <si>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</si>
  <si>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</si>
  <si>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</si>
  <si>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</si>
  <si>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</si>
  <si>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</si>
  <si>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</si>
  <si>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</si>
  <si>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</si>
  <si>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</si>
  <si>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</si>
  <si>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</si>
  <si>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</si>
  <si>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</si>
  <si>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</si>
  <si>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</si>
  <si>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</si>
  <si>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</si>
  <si>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</si>
  <si>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</si>
  <si>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</si>
  <si>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</si>
  <si>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</si>
  <si>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</si>
  <si>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</si>
  <si>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</si>
  <si>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</si>
  <si>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</si>
  <si>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</si>
  <si>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</si>
  <si>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</si>
  <si>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</si>
  <si>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</si>
  <si>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</si>
  <si>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</si>
  <si>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</si>
  <si>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</si>
  <si>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</si>
  <si>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</si>
  <si>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</si>
  <si>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</si>
  <si>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</si>
  <si>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</si>
  <si>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</si>
  <si>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</si>
  <si>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</si>
  <si>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</si>
  <si>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</si>
  <si>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</si>
  <si>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</si>
  <si>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</si>
  <si>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</si>
  <si>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</si>
  <si>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</si>
  <si>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</si>
  <si>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</si>
  <si>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</si>
  <si>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</si>
  <si>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</si>
  <si>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</si>
  <si>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</si>
  <si>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</si>
  <si>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</si>
  <si>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</si>
  <si>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</si>
  <si>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</si>
  <si>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</si>
  <si>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</si>
  <si>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</si>
  <si>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</si>
  <si>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</si>
  <si>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</si>
  <si>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</si>
  <si>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</si>
  <si>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</si>
  <si>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</si>
  <si>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</si>
  <si>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</si>
  <si>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</si>
  <si>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</si>
  <si>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</si>
  <si>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</si>
  <si>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</si>
  <si>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</si>
  <si>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</si>
  <si>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</si>
  <si>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</si>
  <si>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</si>
  <si>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</si>
  <si>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</si>
  <si>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</si>
  <si>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</si>
  <si>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</si>
  <si>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</si>
  <si>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</si>
  <si>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</si>
  <si>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</si>
  <si>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</si>
  <si>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</si>
  <si>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</si>
  <si>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</si>
  <si>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</si>
  <si>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</si>
  <si>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</si>
  <si>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</si>
  <si>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</si>
  <si>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</si>
  <si>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</si>
  <si>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</si>
  <si>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</si>
  <si>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</si>
  <si>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</si>
  <si>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</si>
  <si>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</si>
  <si>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</si>
  <si>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</si>
  <si>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</si>
  <si>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</si>
  <si>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</si>
  <si>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</si>
  <si>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</si>
  <si>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</si>
  <si>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</si>
  <si>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</si>
  <si>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</si>
  <si>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</si>
  <si>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</si>
  <si>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</si>
  <si>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</si>
  <si>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</si>
  <si>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</si>
  <si>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</si>
  <si>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</si>
  <si>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</si>
  <si>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</si>
  <si>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</si>
  <si>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</si>
  <si>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</si>
  <si>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</si>
  <si>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</si>
  <si>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</si>
  <si>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</si>
  <si>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</si>
  <si>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</si>
  <si>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</si>
  <si>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</si>
  <si>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</si>
  <si>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</si>
  <si>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</si>
  <si>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</si>
  <si>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</si>
  <si>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</si>
  <si>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</si>
  <si>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</si>
  <si>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</si>
  <si>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</si>
  <si>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</si>
  <si>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</si>
  <si>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</si>
  <si>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</si>
  <si>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</si>
  <si>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</si>
  <si>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</si>
  <si>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</si>
  <si>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</si>
  <si>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</si>
  <si>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</si>
  <si>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</si>
  <si>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</si>
  <si>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</si>
  <si>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</si>
  <si>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</si>
  <si>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</si>
  <si>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</si>
  <si>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</si>
  <si>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</si>
  <si>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</si>
  <si>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</si>
  <si>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</si>
  <si>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</si>
  <si>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</si>
  <si>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</si>
  <si>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</si>
  <si>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</si>
  <si>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</si>
  <si>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</si>
  <si>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</si>
  <si>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</si>
  <si>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</si>
  <si>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</si>
  <si>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</si>
  <si>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</si>
  <si>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</si>
  <si>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</si>
  <si>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</si>
  <si>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</si>
  <si>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</si>
  <si>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</si>
  <si>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</si>
  <si>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</si>
  <si>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</si>
  <si>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</si>
  <si>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</si>
  <si>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</si>
  <si>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</si>
  <si>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</si>
  <si>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</si>
  <si>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</si>
  <si>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</si>
  <si>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</si>
  <si>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</si>
  <si>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</si>
  <si>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</si>
  <si>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</si>
  <si>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</si>
  <si>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</si>
  <si>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</si>
  <si>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</si>
  <si>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</si>
  <si>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</si>
  <si>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</si>
  <si>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</si>
  <si>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</si>
  <si>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</si>
  <si>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</si>
  <si>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</si>
  <si>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</si>
  <si>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</si>
  <si>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</si>
  <si>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</si>
  <si>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</si>
  <si>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</si>
  <si>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</si>
  <si>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</si>
  <si>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</si>
  <si>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</si>
  <si>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</si>
  <si>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</si>
  <si>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</si>
  <si>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</si>
  <si>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</si>
  <si>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</si>
  <si>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</si>
  <si>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</si>
  <si>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</si>
  <si>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</si>
  <si>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</si>
  <si>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</si>
  <si>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</si>
  <si>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</si>
  <si>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</si>
  <si>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</si>
  <si>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</si>
  <si>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</si>
  <si>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</si>
  <si>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</si>
  <si>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</si>
  <si>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</si>
  <si>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</si>
  <si>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</si>
  <si>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</si>
  <si>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</si>
  <si>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</si>
  <si>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</si>
  <si>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</si>
  <si>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</si>
  <si>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</si>
  <si>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</si>
  <si>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</si>
  <si>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</si>
  <si>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</si>
  <si>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DE128800041 (MwSt)</t>
  </si>
  <si>
    <t>Geschäftsführung</t>
  </si>
  <si>
    <t>Wildberger Halde 13, 88138 Weißensberg</t>
  </si>
  <si>
    <t>Alex Weyerich</t>
  </si>
  <si>
    <t>aweyerich@tecnotron.de</t>
  </si>
  <si>
    <t>+49(0)8389/9200-203</t>
  </si>
  <si>
    <t>Geschäftsführer</t>
  </si>
  <si>
    <t>Unternehmensweit</t>
  </si>
  <si>
    <t>tecnotron elektronik gmbh</t>
  </si>
  <si>
    <t>100%</t>
  </si>
  <si>
    <t>as CMRT</t>
  </si>
  <si>
    <t>https://www.tecnotron.de/de/unternehmen/ueber-uns/dokumente/</t>
  </si>
  <si>
    <t>TinPT Refined Bangka Tin</t>
  </si>
  <si>
    <t>TinMetallo Belgium N.V.</t>
  </si>
  <si>
    <t>TinMinsur</t>
  </si>
  <si>
    <t>TinOperaciones Metalurgicas S.A.</t>
  </si>
  <si>
    <t>TinMineracao Taboca S.A.</t>
  </si>
  <si>
    <t>TinPT Rajawali Rimba Perkasa</t>
  </si>
  <si>
    <t>TinPT Bangka Serumpun</t>
  </si>
  <si>
    <t>TinYunnan Adventure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</si>
</sst>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ecnotron.de/de/unternehmen/ueber-uns/dokument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2360C3B-DF16-4822-A514-1C9616D08B0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FB7A42-D4BB-4634-A606-25A375AA91E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2.4">
      <c r="A2" s="105" t="str">
        <f ca="1">OFFSET(L!$C$1,MATCH("Instructions"&amp;ADDRESS(ROW(),COLUMN(),4),L!$A:$A,0)-1,SL,,)</f>
        <v>Einführung</v>
      </c>
      <c r="B2" s="100" t="s">
        <v>1299</v>
      </c>
    </row>
    <row r="3" spans="1:2" ht="162">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6.2">
      <c r="A5" s="106"/>
      <c r="B5" s="100"/>
    </row>
    <row r="6" spans="1:2" ht="32.4">
      <c r="A6" s="105" t="str">
        <f ca="1">OFFSET(L!$C$1,MATCH("Instructions"&amp;ADDRESS(ROW(),COLUMN(),4),L!$A:$A,0)-1,SL,,)</f>
        <v>Anleitung zum Ausfüllen von Informationen zu Unternehmen (Zeilen 8 - 22).  Die Kommentare nur in englischer Sprache.</v>
      </c>
      <c r="B6" s="100" t="s">
        <v>1299</v>
      </c>
    </row>
    <row r="7" spans="1:2" ht="16.2">
      <c r="A7" s="237" t="str">
        <f ca="1">OFFSET(L!$C$1,MATCH("Instructions"&amp;ADDRESS(ROW(),COLUMN(),4),L!$A:$A,0)-1,SL,,)</f>
        <v>Hinweis: Eingaben mit (*) sind Pflichtfelder</v>
      </c>
      <c r="B7" s="100"/>
    </row>
    <row r="8" spans="1:2" ht="32.4">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2.4">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32.4">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8.6">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6.2">
      <c r="A17" s="102" t="str">
        <f ca="1">OFFSET(L!$C$1,MATCH("Instructions"&amp;ADDRESS(ROW(),COLUMN(),4),L!$A:$A,0)-1,SL,,)</f>
        <v>10. Geben Sie den Titel für den Namen des Bevollmächtigten an. Dieses Feld ist optional.</v>
      </c>
      <c r="B17" s="100"/>
    </row>
    <row r="18" spans="1:2" ht="32.4">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6.2">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2.4">
      <c r="A21" s="102" t="str">
        <f ca="1">OFFSET(L!$C$1,MATCH("Instructions"&amp;ADDRESS(ROW(),COLUMN(),4),L!$A:$A,0)-1,SL,,)</f>
        <v>14. Zum Beispiel kann der Benutzer die Datei unter dem Namen speichern: companyname-datum.xls (Datum im Format JJJJ-MM-TT).</v>
      </c>
      <c r="B21" s="100" t="s">
        <v>1299</v>
      </c>
    </row>
    <row r="22" spans="1:2" ht="16.2">
      <c r="A22" s="106"/>
      <c r="B22" s="100"/>
    </row>
    <row r="23" spans="1:2" ht="32.4">
      <c r="A23" s="105" t="str">
        <f ca="1">OFFSET(L!$C$1,MATCH("Instructions"&amp;ADDRESS(ROW(),COLUMN(),4),L!$A:$A,0)-1,SL,,)</f>
        <v>Anweisungen zum Ausfüllen der acht Fragen zur Sorgfaltsprüfung (Zeilen 24 - 71).
Bitte geben Sie Ihre Antworten nur auf ENGLISCH</v>
      </c>
      <c r="B23" s="100" t="s">
        <v>1299</v>
      </c>
    </row>
    <row r="24" spans="1:2" ht="80.5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2.4">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9999999999999"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8"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45.80000000000001">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81">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4.8">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6.2">
      <c r="A36" s="106"/>
      <c r="B36" s="100"/>
    </row>
    <row r="37" spans="1:2" ht="48.6">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45.80000000000001">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4.8">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5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81">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162">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2">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45.80000000000001">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9.6">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6.2">
      <c r="A47" s="106"/>
      <c r="B47" s="100"/>
    </row>
    <row r="48" spans="1:2" ht="32.4">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4.8">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5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0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4.8">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81">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4.8">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4.8">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4.8">
      <c r="A58" s="102" t="str">
        <f ca="1">OFFSET(L!$C$1,MATCH("Instructions"&amp;ADDRESS(ROW(),COLUMN(),4),L!$A:$A,0)-1,SL,,)</f>
        <v>8. Straße der Schmelzhütte – Geben Sie den Straßennamen des Schmelzhüttenstandortes an. Das Ausfüllen dieses Feldes ist freiwillig.</v>
      </c>
      <c r="B58" s="100" t="s">
        <v>1298</v>
      </c>
    </row>
    <row r="59" spans="1:2" ht="32.4">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62">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4.8">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9999999999999"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7.2">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6.2">
      <c r="A67" s="107"/>
      <c r="B67" s="100"/>
    </row>
    <row r="68" spans="1:2" ht="34.5" customHeight="1">
      <c r="A68" s="105" t="str">
        <f ca="1">OFFSET(L!$C$1,MATCH("Instructions"&amp;ADDRESS(ROW(),COLUMN(),4),L!$A:$A,0)-1,SL,,)</f>
        <v>Allgemeine Geschäftsbedingungen (AGB)</v>
      </c>
      <c r="B68" s="100"/>
    </row>
    <row r="69" spans="1:2" ht="16.2">
      <c r="A69" s="107"/>
      <c r="B69" s="100"/>
    </row>
    <row r="70" spans="1:2" ht="80.5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81">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64.8">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9999999999999"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45.80000000000001">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4.8">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8.6">
      <c r="A10" s="74"/>
      <c r="B10" s="63" t="str">
        <f ca="1">OFFSET(L!$C$1,MATCH("Definitions"&amp;ADDRESS(ROW(),COLUMN(),4),L!$A:$A,0)-1,SL,,)</f>
        <v>DRK</v>
      </c>
      <c r="C10" s="63" t="str">
        <f ca="1">OFFSET(L!$C$1,MATCH("Definitions"&amp;ADDRESS(ROW(),COLUMN(),4),L!$A:$A,0)-1,SL,,)</f>
        <v>Demokratische Republik Kongo</v>
      </c>
      <c r="D10" s="321"/>
      <c r="E10" s="100" t="s">
        <v>1307</v>
      </c>
    </row>
    <row r="11" spans="1:5" ht="64.8"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64.8">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07.8">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29.6">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64.8">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194.4">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2">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6.2">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32.4">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4.8">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4.8">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97.2">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80000000000001"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5" zoomScaleNormal="55" zoomScalePageLayoutView="70" workbookViewId="0">
      <selection activeCell="E3" sqref="E3"/>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70"/>
      <c r="G3" s="370"/>
      <c r="H3" s="370"/>
      <c r="I3" s="152"/>
      <c r="J3" s="138" t="s">
        <v>15794</v>
      </c>
      <c r="K3" s="36"/>
      <c r="L3" s="100"/>
      <c r="P3" s="45">
        <f>MATCH($D$3,LN,0)</f>
        <v>7</v>
      </c>
    </row>
    <row r="4" spans="1:34" ht="16.2">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Firmenname (*):</v>
      </c>
      <c r="C8" s="76"/>
      <c r="D8" s="363" t="s">
        <v>15803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Geltungsbereich der Erklärung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Beschreibung des Geltungsbereichs</v>
      </c>
      <c r="C10" s="122"/>
      <c r="D10" s="367" t="s">
        <v>15802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Eindeutige Unternehmenskennung:</v>
      </c>
      <c r="C12" s="77"/>
      <c r="D12" s="350" t="s">
        <v>15795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Zuständige Stelle im Unternehmen:</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Adresse:</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Name des Ansprechpartners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E-Mail-Adresse des Ansprechpartners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Telefonnummer des Ansprechpartners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Bevollmächtigter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Titel des Bevollmächtigten:</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E-Mail-Adresse des Bevollmächtigten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Telefonnummer des Bevollmächtigten:</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Datum (*):</v>
      </c>
      <c r="C22" s="78"/>
      <c r="D22" s="384">
        <v>45111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Zinn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Wolfram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Zinn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Zinn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Zinn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Zinn  (*)</v>
      </c>
      <c r="C57" s="35"/>
      <c r="D57" s="347" t="s">
        <v>15804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Zinn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Zinn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Haben Sie eine konfliktfreie Beschaffungsrichtlinie für Mineralien erstellt?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28" t="s">
        <v>15805</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Ist Ihr Unternehmen zu einer jährlichen Offenlegung der Konfliktmineralien verpflichtet?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01212705-B45E-4553-B255-526FF5E0919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XFD12"/>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95" customHeight="1">
      <c r="A5" s="262"/>
      <c r="B5" s="182" t="s">
        <v>1126</v>
      </c>
      <c r="C5" s="186" t="s">
        <v>2157</v>
      </c>
      <c r="D5" s="230"/>
      <c r="E5" s="182" t="s">
        <v>1101</v>
      </c>
      <c r="F5" s="182" t="s">
        <v>780</v>
      </c>
      <c r="G5" s="182" t="s">
        <v>13240</v>
      </c>
      <c r="H5" s="183">
        <v>0</v>
      </c>
      <c r="I5" s="184" t="s">
        <v>1767</v>
      </c>
      <c r="J5" s="184" t="s">
        <v>12852</v>
      </c>
      <c r="K5" s="224"/>
      <c r="L5" s="224"/>
      <c r="M5" s="224"/>
      <c r="N5" s="224"/>
      <c r="O5" s="224"/>
      <c r="P5" s="185"/>
      <c r="Q5" s="225"/>
      <c r="R5" s="182" t="s">
        <v>2157</v>
      </c>
      <c r="S5" s="181" t="s">
        <v>12556</v>
      </c>
      <c r="T5" s="181" t="s">
        <v>6050</v>
      </c>
      <c r="U5" s="201"/>
      <c r="V5" s="226">
        <v>487</v>
      </c>
      <c r="X5" s="227">
        <v>0</v>
      </c>
      <c r="AB5" s="228" t="s">
        <v>15807</v>
      </c>
    </row>
    <row r="6" spans="1:34" s="227" customFormat="1" ht="19.95" customHeight="1">
      <c r="A6" s="262"/>
      <c r="B6" s="182" t="s">
        <v>1126</v>
      </c>
      <c r="C6" s="186" t="s">
        <v>12932</v>
      </c>
      <c r="D6" s="230"/>
      <c r="E6" s="182" t="s">
        <v>1091</v>
      </c>
      <c r="F6" s="182" t="s">
        <v>1815</v>
      </c>
      <c r="G6" s="182" t="s">
        <v>13240</v>
      </c>
      <c r="H6" s="183">
        <v>0</v>
      </c>
      <c r="I6" s="184" t="s">
        <v>1816</v>
      </c>
      <c r="J6" s="184" t="s">
        <v>3153</v>
      </c>
      <c r="K6" s="224"/>
      <c r="L6" s="224"/>
      <c r="M6" s="224"/>
      <c r="N6" s="224"/>
      <c r="O6" s="224"/>
      <c r="P6" s="185"/>
      <c r="Q6" s="225"/>
      <c r="R6" s="182" t="s">
        <v>12932</v>
      </c>
      <c r="S6" s="181" t="s">
        <v>12475</v>
      </c>
      <c r="T6" s="181" t="s">
        <v>3152</v>
      </c>
      <c r="U6" s="201"/>
      <c r="V6" s="226">
        <v>454</v>
      </c>
      <c r="X6" s="227">
        <v>0</v>
      </c>
      <c r="AB6" s="228" t="s">
        <v>15808</v>
      </c>
    </row>
    <row r="7" spans="1:34" s="227" customFormat="1" ht="19.95" customHeight="1">
      <c r="A7" s="262"/>
      <c r="B7" s="182" t="s">
        <v>1126</v>
      </c>
      <c r="C7" s="186" t="s">
        <v>1030</v>
      </c>
      <c r="D7" s="230"/>
      <c r="E7" s="182" t="s">
        <v>876</v>
      </c>
      <c r="F7" s="182" t="s">
        <v>773</v>
      </c>
      <c r="G7" s="182" t="s">
        <v>13240</v>
      </c>
      <c r="H7" s="183">
        <v>0</v>
      </c>
      <c r="I7" s="184" t="s">
        <v>1785</v>
      </c>
      <c r="J7" s="184" t="s">
        <v>9115</v>
      </c>
      <c r="K7" s="224"/>
      <c r="L7" s="224"/>
      <c r="M7" s="224"/>
      <c r="N7" s="224"/>
      <c r="O7" s="224"/>
      <c r="P7" s="185"/>
      <c r="Q7" s="225"/>
      <c r="R7" s="182" t="s">
        <v>1030</v>
      </c>
      <c r="S7" s="181" t="s">
        <v>12628</v>
      </c>
      <c r="T7" s="181" t="s">
        <v>9114</v>
      </c>
      <c r="U7" s="201"/>
      <c r="V7" s="226">
        <v>460</v>
      </c>
      <c r="X7" s="227">
        <v>0</v>
      </c>
      <c r="AB7" s="228" t="s">
        <v>15809</v>
      </c>
    </row>
    <row r="8" spans="1:34" s="227" customFormat="1" ht="19.95" customHeight="1">
      <c r="A8" s="262"/>
      <c r="B8" s="182" t="s">
        <v>1126</v>
      </c>
      <c r="C8" s="186" t="s">
        <v>13803</v>
      </c>
      <c r="D8" s="230"/>
      <c r="E8" s="182" t="s">
        <v>2430</v>
      </c>
      <c r="F8" s="182" t="s">
        <v>777</v>
      </c>
      <c r="G8" s="182" t="s">
        <v>13240</v>
      </c>
      <c r="H8" s="183">
        <v>0</v>
      </c>
      <c r="I8" s="184" t="s">
        <v>1769</v>
      </c>
      <c r="J8" s="184" t="s">
        <v>1769</v>
      </c>
      <c r="K8" s="224"/>
      <c r="L8" s="224"/>
      <c r="M8" s="224"/>
      <c r="N8" s="224"/>
      <c r="O8" s="224"/>
      <c r="P8" s="185"/>
      <c r="Q8" s="225"/>
      <c r="R8" s="182" t="s">
        <v>13803</v>
      </c>
      <c r="S8" s="181" t="s">
        <v>12484</v>
      </c>
      <c r="T8" s="181" t="s">
        <v>3411</v>
      </c>
      <c r="U8" s="201"/>
      <c r="V8" s="226">
        <v>471</v>
      </c>
      <c r="X8" s="227">
        <v>0</v>
      </c>
      <c r="AB8" s="228" t="s">
        <v>15810</v>
      </c>
    </row>
    <row r="9" spans="1:34" s="227" customFormat="1" ht="19.95" customHeight="1">
      <c r="A9" s="262"/>
      <c r="B9" s="182" t="s">
        <v>1126</v>
      </c>
      <c r="C9" s="186" t="s">
        <v>12430</v>
      </c>
      <c r="D9" s="230"/>
      <c r="E9" s="182" t="s">
        <v>1092</v>
      </c>
      <c r="F9" s="182" t="s">
        <v>772</v>
      </c>
      <c r="G9" s="182" t="s">
        <v>13240</v>
      </c>
      <c r="H9" s="183">
        <v>0</v>
      </c>
      <c r="I9" s="184" t="s">
        <v>1783</v>
      </c>
      <c r="J9" s="184" t="s">
        <v>1674</v>
      </c>
      <c r="K9" s="224"/>
      <c r="L9" s="224"/>
      <c r="M9" s="224"/>
      <c r="N9" s="224"/>
      <c r="O9" s="224"/>
      <c r="P9" s="185"/>
      <c r="Q9" s="225"/>
      <c r="R9" s="182" t="s">
        <v>12430</v>
      </c>
      <c r="S9" s="181" t="s">
        <v>12486</v>
      </c>
      <c r="T9" s="181" t="s">
        <v>3462</v>
      </c>
      <c r="U9" s="201"/>
      <c r="V9" s="226">
        <v>456</v>
      </c>
      <c r="X9" s="227">
        <v>0</v>
      </c>
      <c r="AB9" s="228" t="s">
        <v>15811</v>
      </c>
    </row>
    <row r="10" spans="1:34" s="227" customFormat="1" ht="19.95" customHeight="1">
      <c r="A10" s="262"/>
      <c r="B10" s="182" t="s">
        <v>1126</v>
      </c>
      <c r="C10" s="186" t="s">
        <v>15113</v>
      </c>
      <c r="D10" s="230"/>
      <c r="E10" s="182" t="s">
        <v>1101</v>
      </c>
      <c r="F10" s="182" t="s">
        <v>15114</v>
      </c>
      <c r="G10" s="182" t="s">
        <v>13240</v>
      </c>
      <c r="H10" s="183">
        <v>0</v>
      </c>
      <c r="I10" s="184" t="s">
        <v>15149</v>
      </c>
      <c r="J10" s="184" t="s">
        <v>12852</v>
      </c>
      <c r="K10" s="224"/>
      <c r="L10" s="224"/>
      <c r="M10" s="224"/>
      <c r="N10" s="224"/>
      <c r="O10" s="224"/>
      <c r="P10" s="185"/>
      <c r="Q10" s="225"/>
      <c r="R10" s="182" t="s">
        <v>15113</v>
      </c>
      <c r="S10" s="181" t="s">
        <v>12556</v>
      </c>
      <c r="T10" s="181" t="s">
        <v>6050</v>
      </c>
      <c r="U10" s="201"/>
      <c r="V10" s="226">
        <v>485</v>
      </c>
      <c r="X10" s="227">
        <v>0</v>
      </c>
      <c r="AB10" s="228" t="s">
        <v>15812</v>
      </c>
    </row>
    <row r="11" spans="1:34" s="227" customFormat="1" ht="19.95" customHeight="1">
      <c r="A11" s="262"/>
      <c r="B11" s="182" t="s">
        <v>1126</v>
      </c>
      <c r="C11" s="186" t="s">
        <v>12936</v>
      </c>
      <c r="D11" s="230"/>
      <c r="E11" s="182" t="s">
        <v>1101</v>
      </c>
      <c r="F11" s="182" t="s">
        <v>14029</v>
      </c>
      <c r="G11" s="182" t="s">
        <v>13240</v>
      </c>
      <c r="H11" s="183">
        <v>0</v>
      </c>
      <c r="I11" s="184" t="s">
        <v>15147</v>
      </c>
      <c r="J11" s="184" t="s">
        <v>12852</v>
      </c>
      <c r="K11" s="224"/>
      <c r="L11" s="224"/>
      <c r="M11" s="224"/>
      <c r="N11" s="224"/>
      <c r="O11" s="224"/>
      <c r="P11" s="185"/>
      <c r="Q11" s="225"/>
      <c r="R11" s="182" t="s">
        <v>12936</v>
      </c>
      <c r="S11" s="181" t="s">
        <v>12556</v>
      </c>
      <c r="T11" s="181" t="s">
        <v>6050</v>
      </c>
      <c r="U11" s="201"/>
      <c r="V11" s="226">
        <v>479</v>
      </c>
      <c r="X11" s="227">
        <v>0</v>
      </c>
      <c r="AB11" s="228" t="s">
        <v>15813</v>
      </c>
    </row>
    <row r="12" spans="1:34" s="227" customFormat="1" ht="19.95" customHeight="1">
      <c r="A12" s="262"/>
      <c r="B12" s="182" t="s">
        <v>1126</v>
      </c>
      <c r="C12" s="186" t="s">
        <v>1803</v>
      </c>
      <c r="D12" s="230"/>
      <c r="E12" s="182" t="s">
        <v>1096</v>
      </c>
      <c r="F12" s="182" t="s">
        <v>786</v>
      </c>
      <c r="G12" s="182" t="s">
        <v>13240</v>
      </c>
      <c r="H12" s="183">
        <v>0</v>
      </c>
      <c r="I12" s="184" t="s">
        <v>2446</v>
      </c>
      <c r="J12" s="184" t="s">
        <v>13628</v>
      </c>
      <c r="K12" s="224"/>
      <c r="L12" s="224"/>
      <c r="M12" s="224"/>
      <c r="N12" s="224"/>
      <c r="O12" s="224"/>
      <c r="P12" s="185"/>
      <c r="Q12" s="225"/>
      <c r="R12" s="182" t="s">
        <v>2166</v>
      </c>
      <c r="S12" s="181" t="s">
        <v>12503</v>
      </c>
      <c r="T12" s="181" t="s">
        <v>13528</v>
      </c>
      <c r="U12" s="201"/>
      <c r="V12" s="226">
        <v>518</v>
      </c>
      <c r="X12" s="227">
        <v>0</v>
      </c>
      <c r="AB12" s="228" t="s">
        <v>15814</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ref="S6:S37" ca="1" si="0">IF(B13="","",IF(ISERROR(MATCH($E13,CL,0)),"Unknown",INDIRECT("'C'!$A$"&amp;MATCH($E13,CL,0)+1)))</f>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ref="X6:X37" ca="1" si="1">IF(AND(C13="Smelter not listed",OR(LEN(D13)=0,LEN(E13)=0)),1,0)</f>
        <v>0</v>
      </c>
      <c r="AB13" s="228" t="str">
        <f t="shared" ref="AB6:AB37" si="2">B13&amp;C13</f>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1"/>
        <v>0</v>
      </c>
      <c r="AB37" s="228" t="str">
        <f t="shared" si="2"/>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3">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3"/>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4"/>
        <v>0</v>
      </c>
      <c r="AB68" s="228" t="str">
        <f t="shared" si="5"/>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6">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7">IF(AND(C69="Smelter not listed",OR(LEN(D69)=0,LEN(E69)=0)),1,0)</f>
        <v>0</v>
      </c>
      <c r="AB69" s="228" t="str">
        <f t="shared" ref="AB69" si="8">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9">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0">IF(AND(C70="Smelter not listed",OR(LEN(D70)=0,LEN(E70)=0)),1,0)</f>
        <v>0</v>
      </c>
      <c r="AB70" s="228" t="str">
        <f t="shared" ref="AB70:AB101" si="11">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9"/>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0"/>
        <v>0</v>
      </c>
      <c r="AB101" s="228" t="str">
        <f t="shared" si="11"/>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2">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3">IF(AND(C102="Smelter not listed",OR(LEN(D102)=0,LEN(E102)=0)),1,0)</f>
        <v>0</v>
      </c>
      <c r="AB102" s="228" t="str">
        <f t="shared" ref="AB102:AB132" si="14">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2"/>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3"/>
        <v>0</v>
      </c>
      <c r="AB132" s="228" t="str">
        <f t="shared" si="14"/>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5">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6">IF(AND(C133="Smelter not listed",OR(LEN(D133)=0,LEN(E133)=0)),1,0)</f>
        <v>0</v>
      </c>
      <c r="AB133" s="228" t="str">
        <f t="shared" ref="AB133" si="17">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18">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19">IF(AND(C134="Smelter not listed",OR(LEN(D134)=0,LEN(E134)=0)),1,0)</f>
        <v>0</v>
      </c>
      <c r="AB134" s="228" t="str">
        <f t="shared" ref="AB134:AB165" si="20">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18"/>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19"/>
        <v>0</v>
      </c>
      <c r="AB165" s="228" t="str">
        <f t="shared" si="20"/>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1">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2">IF(AND(C166="Smelter not listed",OR(LEN(D166)=0,LEN(E166)=0)),1,0)</f>
        <v>0</v>
      </c>
      <c r="AB166" s="228" t="str">
        <f t="shared" ref="AB166:AB196" si="23">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1"/>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2"/>
        <v>0</v>
      </c>
      <c r="AB196" s="228" t="str">
        <f t="shared" si="23"/>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4">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5">IF(AND(C197="Smelter not listed",OR(LEN(D197)=0,LEN(E197)=0)),1,0)</f>
        <v>0</v>
      </c>
      <c r="AB197" s="228" t="str">
        <f t="shared" ref="AB197" si="26">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7">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28">IF(AND(C198="Smelter not listed",OR(LEN(D198)=0,LEN(E198)=0)),1,0)</f>
        <v>0</v>
      </c>
      <c r="AB198" s="228" t="str">
        <f t="shared" ref="AB198:AB229" si="29">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7"/>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28"/>
        <v>0</v>
      </c>
      <c r="AB229" s="228" t="str">
        <f t="shared" si="29"/>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0">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1">IF(AND(C230="Smelter not listed",OR(LEN(D230)=0,LEN(E230)=0)),1,0)</f>
        <v>0</v>
      </c>
      <c r="AB230" s="228" t="str">
        <f t="shared" ref="AB230:AB260" si="32">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0"/>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1"/>
        <v>0</v>
      </c>
      <c r="AB260" s="228" t="str">
        <f t="shared" si="32"/>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3">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4">IF(AND(C261="Smelter not listed",OR(LEN(D261)=0,LEN(E261)=0)),1,0)</f>
        <v>0</v>
      </c>
      <c r="AB261" s="228" t="str">
        <f t="shared" ref="AB261" si="35">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6">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37">IF(AND(C262="Smelter not listed",OR(LEN(D262)=0,LEN(E262)=0)),1,0)</f>
        <v>0</v>
      </c>
      <c r="AB262" s="228" t="str">
        <f t="shared" ref="AB262:AB293" si="38">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37"/>
        <v>0</v>
      </c>
      <c r="AB293" s="228" t="str">
        <f t="shared" si="38"/>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9">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0">IF(AND(C294="Smelter not listed",OR(LEN(D294)=0,LEN(E294)=0)),1,0)</f>
        <v>0</v>
      </c>
      <c r="AB294" s="228" t="str">
        <f t="shared" ref="AB294:AB324" si="41">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9"/>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0"/>
        <v>0</v>
      </c>
      <c r="AB324" s="228" t="str">
        <f t="shared" si="41"/>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2">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3">IF(AND(C325="Smelter not listed",OR(LEN(D325)=0,LEN(E325)=0)),1,0)</f>
        <v>0</v>
      </c>
      <c r="AB325" s="228" t="str">
        <f t="shared" ref="AB325" si="44">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5">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6">IF(AND(C326="Smelter not listed",OR(LEN(D326)=0,LEN(E326)=0)),1,0)</f>
        <v>0</v>
      </c>
      <c r="AB326" s="228" t="str">
        <f t="shared" ref="AB326:AB357" si="47">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5"/>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6"/>
        <v>0</v>
      </c>
      <c r="AB357" s="228" t="str">
        <f t="shared" si="47"/>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8">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49">IF(AND(C358="Smelter not listed",OR(LEN(D358)=0,LEN(E358)=0)),1,0)</f>
        <v>0</v>
      </c>
      <c r="AB358" s="228" t="str">
        <f t="shared" ref="AB358:AB388" si="50">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8"/>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9"/>
        <v>0</v>
      </c>
      <c r="AB388" s="228" t="str">
        <f t="shared" si="50"/>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2">IF(AND(C389="Smelter not listed",OR(LEN(D389)=0,LEN(E389)=0)),1,0)</f>
        <v>0</v>
      </c>
      <c r="AB389" s="228" t="str">
        <f t="shared" ref="AB389" si="53">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4">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5">IF(AND(C390="Smelter not listed",OR(LEN(D390)=0,LEN(E390)=0)),1,0)</f>
        <v>0</v>
      </c>
      <c r="AB390" s="228" t="str">
        <f t="shared" ref="AB390:AB421" si="56">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7">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58">IF(AND(C422="Smelter not listed",OR(LEN(D422)=0,LEN(E422)=0)),1,0)</f>
        <v>0</v>
      </c>
      <c r="AB422" s="228" t="str">
        <f t="shared" ref="AB422:AB452" si="59">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7"/>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58"/>
        <v>0</v>
      </c>
      <c r="AB452" s="228" t="str">
        <f t="shared" si="59"/>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0">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1">IF(AND(C453="Smelter not listed",OR(LEN(D453)=0,LEN(E453)=0)),1,0)</f>
        <v>0</v>
      </c>
      <c r="AB453" s="228" t="str">
        <f t="shared" ref="AB453" si="62">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3">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4">IF(AND(C454="Smelter not listed",OR(LEN(D454)=0,LEN(E454)=0)),1,0)</f>
        <v>0</v>
      </c>
      <c r="AB454" s="228" t="str">
        <f t="shared" ref="AB454:AB485" si="65">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6">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67">IF(AND(C486="Smelter not listed",OR(LEN(D486)=0,LEN(E486)=0)),1,0)</f>
        <v>0</v>
      </c>
      <c r="AB486" s="228" t="str">
        <f t="shared" ref="AB486:AB516" si="68">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6"/>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67"/>
        <v>0</v>
      </c>
      <c r="AB516" s="228" t="str">
        <f t="shared" si="68"/>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9">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0">IF(AND(C517="Smelter not listed",OR(LEN(D517)=0,LEN(E517)=0)),1,0)</f>
        <v>0</v>
      </c>
      <c r="AB517" s="228" t="str">
        <f t="shared" ref="AB517" si="71">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2">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3">IF(AND(C518="Smelter not listed",OR(LEN(D518)=0,LEN(E518)=0)),1,0)</f>
        <v>0</v>
      </c>
      <c r="AB518" s="228" t="str">
        <f t="shared" ref="AB518:AB549" si="74">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5">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6">IF(AND(C550="Smelter not listed",OR(LEN(D550)=0,LEN(E550)=0)),1,0)</f>
        <v>0</v>
      </c>
      <c r="AB550" s="228" t="str">
        <f t="shared" ref="AB550:AB580" si="77">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5"/>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6"/>
        <v>0</v>
      </c>
      <c r="AB580" s="228" t="str">
        <f t="shared" si="77"/>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8">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79">IF(AND(C581="Smelter not listed",OR(LEN(D581)=0,LEN(E581)=0)),1,0)</f>
        <v>0</v>
      </c>
      <c r="AB581" s="228" t="str">
        <f t="shared" ref="AB581" si="80">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1">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2">IF(AND(C586="Smelter not listed",OR(LEN(D586)=0,LEN(E586)=0)),1,0)</f>
        <v>0</v>
      </c>
      <c r="AB586" s="228" t="str">
        <f t="shared" ref="AB586" si="83">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4">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5">IF(AND(C587="Smelter not listed",OR(LEN(D587)=0,LEN(E587)=0)),1,0)</f>
        <v>0</v>
      </c>
      <c r="AB587" s="228" t="str">
        <f t="shared" ref="AB587:AB634" si="86">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4"/>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5"/>
        <v>0</v>
      </c>
      <c r="AB634" s="228" t="str">
        <f t="shared" si="86"/>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7">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88">IF(AND(C635="Smelter not listed",OR(LEN(D635)=0,LEN(E635)=0)),1,0)</f>
        <v>0</v>
      </c>
      <c r="AB635" s="228" t="str">
        <f t="shared" ref="AB635" si="89">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1">IF(AND(C636="Smelter not listed",OR(LEN(D636)=0,LEN(E636)=0)),1,0)</f>
        <v>0</v>
      </c>
      <c r="AB636" s="228" t="str">
        <f t="shared" ref="AB636:AB667" si="92">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4">IF(AND(C668="Smelter not listed",OR(LEN(D668)=0,LEN(E668)=0)),1,0)</f>
        <v>0</v>
      </c>
      <c r="AB668" s="228" t="str">
        <f t="shared" ref="AB668:AB698" si="95">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4"/>
        <v>0</v>
      </c>
      <c r="AB698" s="228" t="str">
        <f t="shared" si="95"/>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6">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97">IF(AND(C699="Smelter not listed",OR(LEN(D699)=0,LEN(E699)=0)),1,0)</f>
        <v>0</v>
      </c>
      <c r="AB699" s="228" t="str">
        <f t="shared" ref="AB699" si="98">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9">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0">IF(AND(C700="Smelter not listed",OR(LEN(D700)=0,LEN(E700)=0)),1,0)</f>
        <v>0</v>
      </c>
      <c r="AB700" s="228" t="str">
        <f t="shared" ref="AB700:AB731" si="101">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2">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3">IF(AND(C732="Smelter not listed",OR(LEN(D732)=0,LEN(E732)=0)),1,0)</f>
        <v>0</v>
      </c>
      <c r="AB732" s="228" t="str">
        <f t="shared" ref="AB732:AB762" si="104">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2"/>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3"/>
        <v>0</v>
      </c>
      <c r="AB762" s="228" t="str">
        <f t="shared" si="104"/>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5">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6">IF(AND(C763="Smelter not listed",OR(LEN(D763)=0,LEN(E763)=0)),1,0)</f>
        <v>0</v>
      </c>
      <c r="AB763" s="228" t="str">
        <f t="shared" ref="AB763" si="107">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8">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09">IF(AND(C764="Smelter not listed",OR(LEN(D764)=0,LEN(E764)=0)),1,0)</f>
        <v>0</v>
      </c>
      <c r="AB764" s="228" t="str">
        <f t="shared" ref="AB764:AB795" si="110">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1">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2">IF(AND(C796="Smelter not listed",OR(LEN(D796)=0,LEN(E796)=0)),1,0)</f>
        <v>0</v>
      </c>
      <c r="AB796" s="228" t="str">
        <f t="shared" ref="AB796:AB826" si="113">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1"/>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2"/>
        <v>0</v>
      </c>
      <c r="AB826" s="228" t="str">
        <f t="shared" si="113"/>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4">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5">IF(AND(C827="Smelter not listed",OR(LEN(D827)=0,LEN(E827)=0)),1,0)</f>
        <v>0</v>
      </c>
      <c r="AB827" s="228" t="str">
        <f t="shared" ref="AB827" si="116">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7">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18">IF(AND(C828="Smelter not listed",OR(LEN(D828)=0,LEN(E828)=0)),1,0)</f>
        <v>0</v>
      </c>
      <c r="AB828" s="228" t="str">
        <f t="shared" ref="AB828:AB859" si="119">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0">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1">IF(AND(C860="Smelter not listed",OR(LEN(D860)=0,LEN(E860)=0)),1,0)</f>
        <v>0</v>
      </c>
      <c r="AB860" s="228" t="str">
        <f t="shared" ref="AB860:AB890" si="122">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0"/>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1"/>
        <v>0</v>
      </c>
      <c r="AB890" s="228" t="str">
        <f t="shared" si="122"/>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3">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4">IF(AND(C891="Smelter not listed",OR(LEN(D891)=0,LEN(E891)=0)),1,0)</f>
        <v>0</v>
      </c>
      <c r="AB891" s="228" t="str">
        <f t="shared" ref="AB891" si="125">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6">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27">IF(AND(C892="Smelter not listed",OR(LEN(D892)=0,LEN(E892)=0)),1,0)</f>
        <v>0</v>
      </c>
      <c r="AB892" s="228" t="str">
        <f t="shared" ref="AB892:AB923" si="128">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9">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0">IF(AND(C924="Smelter not listed",OR(LEN(D924)=0,LEN(E924)=0)),1,0)</f>
        <v>0</v>
      </c>
      <c r="AB924" s="228" t="str">
        <f t="shared" ref="AB924:AB954" si="131">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9"/>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0"/>
        <v>0</v>
      </c>
      <c r="AB954" s="228" t="str">
        <f t="shared" si="131"/>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2">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3">IF(AND(C955="Smelter not listed",OR(LEN(D955)=0,LEN(E955)=0)),1,0)</f>
        <v>0</v>
      </c>
      <c r="AB955" s="228" t="str">
        <f t="shared" ref="AB955" si="134">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5">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6">IF(AND(C956="Smelter not listed",OR(LEN(D956)=0,LEN(E956)=0)),1,0)</f>
        <v>0</v>
      </c>
      <c r="AB956" s="228" t="str">
        <f t="shared" ref="AB956:AB987" si="137">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8">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39">IF(AND(C988="Smelter not listed",OR(LEN(D988)=0,LEN(E988)=0)),1,0)</f>
        <v>0</v>
      </c>
      <c r="AB988" s="228" t="str">
        <f t="shared" ref="AB988:AB1018" si="140">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8"/>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39"/>
        <v>0</v>
      </c>
      <c r="AB1018" s="228" t="str">
        <f t="shared" si="140"/>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2">IF(AND(C1019="Smelter not listed",OR(LEN(D1019)=0,LEN(E1019)=0)),1,0)</f>
        <v>0</v>
      </c>
      <c r="AB1019" s="228" t="str">
        <f t="shared" ref="AB1019" si="143">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4">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5">IF(AND(C1020="Smelter not listed",OR(LEN(D1020)=0,LEN(E1020)=0)),1,0)</f>
        <v>0</v>
      </c>
      <c r="AB1020" s="228" t="str">
        <f t="shared" ref="AB1020:AB1051" si="146">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7">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48">IF(AND(C1052="Smelter not listed",OR(LEN(D1052)=0,LEN(E1052)=0)),1,0)</f>
        <v>0</v>
      </c>
      <c r="AB1052" s="228" t="str">
        <f t="shared" ref="AB1052:AB1082" si="149">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7"/>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48"/>
        <v>0</v>
      </c>
      <c r="AB1082" s="228" t="str">
        <f t="shared" si="149"/>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0">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1">IF(AND(C1083="Smelter not listed",OR(LEN(D1083)=0,LEN(E1083)=0)),1,0)</f>
        <v>0</v>
      </c>
      <c r="AB1083" s="228" t="str">
        <f t="shared" ref="AB1083" si="152">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3">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4">IF(AND(C1084="Smelter not listed",OR(LEN(D1084)=0,LEN(E1084)=0)),1,0)</f>
        <v>0</v>
      </c>
      <c r="AB1084" s="228" t="str">
        <f t="shared" ref="AB1084:AB1115" si="155">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6">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57">IF(AND(C1116="Smelter not listed",OR(LEN(D1116)=0,LEN(E1116)=0)),1,0)</f>
        <v>0</v>
      </c>
      <c r="AB1116" s="228" t="str">
        <f t="shared" ref="AB1116:AB1146" si="158">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6"/>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57"/>
        <v>0</v>
      </c>
      <c r="AB1146" s="228" t="str">
        <f t="shared" si="158"/>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9">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0">IF(AND(C1147="Smelter not listed",OR(LEN(D1147)=0,LEN(E1147)=0)),1,0)</f>
        <v>0</v>
      </c>
      <c r="AB1147" s="228" t="str">
        <f t="shared" ref="AB1147" si="161">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2">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3">IF(AND(C1148="Smelter not listed",OR(LEN(D1148)=0,LEN(E1148)=0)),1,0)</f>
        <v>0</v>
      </c>
      <c r="AB1148" s="228" t="str">
        <f t="shared" ref="AB1148:AB1179" si="164">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5">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6">IF(AND(C1180="Smelter not listed",OR(LEN(D1180)=0,LEN(E1180)=0)),1,0)</f>
        <v>0</v>
      </c>
      <c r="AB1180" s="228" t="str">
        <f t="shared" ref="AB1180:AB1210" si="167">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5"/>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6"/>
        <v>0</v>
      </c>
      <c r="AB1210" s="228" t="str">
        <f t="shared" si="167"/>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8">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69">IF(AND(C1211="Smelter not listed",OR(LEN(D1211)=0,LEN(E1211)=0)),1,0)</f>
        <v>0</v>
      </c>
      <c r="AB1211" s="228" t="str">
        <f t="shared" ref="AB1211" si="170">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1">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2">IF(AND(C1212="Smelter not listed",OR(LEN(D1212)=0,LEN(E1212)=0)),1,0)</f>
        <v>0</v>
      </c>
      <c r="AB1212" s="228" t="str">
        <f t="shared" ref="AB1212:AB1243" si="173">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4">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5">IF(AND(C1244="Smelter not listed",OR(LEN(D1244)=0,LEN(E1244)=0)),1,0)</f>
        <v>0</v>
      </c>
      <c r="AB1244" s="228" t="str">
        <f t="shared" ref="AB1244:AB1274" si="176">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4"/>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5"/>
        <v>0</v>
      </c>
      <c r="AB1274" s="228" t="str">
        <f t="shared" si="176"/>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7">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78">IF(AND(C1275="Smelter not listed",OR(LEN(D1275)=0,LEN(E1275)=0)),1,0)</f>
        <v>0</v>
      </c>
      <c r="AB1275" s="228" t="str">
        <f t="shared" ref="AB1275" si="179">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1">IF(AND(C1276="Smelter not listed",OR(LEN(D1276)=0,LEN(E1276)=0)),1,0)</f>
        <v>0</v>
      </c>
      <c r="AB1276" s="228" t="str">
        <f t="shared" ref="AB1276:AB1307" si="182">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4">IF(AND(C1308="Smelter not listed",OR(LEN(D1308)=0,LEN(E1308)=0)),1,0)</f>
        <v>0</v>
      </c>
      <c r="AB1308" s="228" t="str">
        <f t="shared" ref="AB1308:AB1338" si="185">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4"/>
        <v>0</v>
      </c>
      <c r="AB1338" s="228" t="str">
        <f t="shared" si="185"/>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6">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87">IF(AND(C1339="Smelter not listed",OR(LEN(D1339)=0,LEN(E1339)=0)),1,0)</f>
        <v>0</v>
      </c>
      <c r="AB1339" s="228" t="str">
        <f t="shared" ref="AB1339" si="188">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9">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0">IF(AND(C1340="Smelter not listed",OR(LEN(D1340)=0,LEN(E1340)=0)),1,0)</f>
        <v>0</v>
      </c>
      <c r="AB1340" s="228" t="str">
        <f t="shared" ref="AB1340:AB1371" si="191">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2">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3">IF(AND(C1372="Smelter not listed",OR(LEN(D1372)=0,LEN(E1372)=0)),1,0)</f>
        <v>0</v>
      </c>
      <c r="AB1372" s="228" t="str">
        <f t="shared" ref="AB1372:AB1402" si="194">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2"/>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3"/>
        <v>0</v>
      </c>
      <c r="AB1402" s="228" t="str">
        <f t="shared" si="194"/>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5">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6">IF(AND(C1403="Smelter not listed",OR(LEN(D1403)=0,LEN(E1403)=0)),1,0)</f>
        <v>0</v>
      </c>
      <c r="AB1403" s="228" t="str">
        <f t="shared" ref="AB1403" si="197">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8">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99">IF(AND(C1404="Smelter not listed",OR(LEN(D1404)=0,LEN(E1404)=0)),1,0)</f>
        <v>0</v>
      </c>
      <c r="AB1404" s="228" t="str">
        <f t="shared" ref="AB1404:AB1435" si="200">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1">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2">IF(AND(C1436="Smelter not listed",OR(LEN(D1436)=0,LEN(E1436)=0)),1,0)</f>
        <v>0</v>
      </c>
      <c r="AB1436" s="228" t="str">
        <f t="shared" ref="AB1436:AB1466" si="203">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1"/>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2"/>
        <v>0</v>
      </c>
      <c r="AB1466" s="228" t="str">
        <f t="shared" si="203"/>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4">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5">IF(AND(C1467="Smelter not listed",OR(LEN(D1467)=0,LEN(E1467)=0)),1,0)</f>
        <v>0</v>
      </c>
      <c r="AB1467" s="228" t="str">
        <f t="shared" ref="AB1467" si="206">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7">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08">IF(AND(C1468="Smelter not listed",OR(LEN(D1468)=0,LEN(E1468)=0)),1,0)</f>
        <v>0</v>
      </c>
      <c r="AB1468" s="228" t="str">
        <f t="shared" ref="AB1468:AB1499" si="209">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0">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1">IF(AND(C1500="Smelter not listed",OR(LEN(D1500)=0,LEN(E1500)=0)),1,0)</f>
        <v>0</v>
      </c>
      <c r="AB1500" s="228" t="str">
        <f t="shared" ref="AB1500:AB1530" si="212">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0"/>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1"/>
        <v>0</v>
      </c>
      <c r="AB1530" s="228" t="str">
        <f t="shared" si="212"/>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3">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4">IF(AND(C1531="Smelter not listed",OR(LEN(D1531)=0,LEN(E1531)=0)),1,0)</f>
        <v>0</v>
      </c>
      <c r="AB1531" s="228" t="str">
        <f t="shared" ref="AB1531" si="215">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6">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17">IF(AND(C1532="Smelter not listed",OR(LEN(D1532)=0,LEN(E1532)=0)),1,0)</f>
        <v>0</v>
      </c>
      <c r="AB1532" s="228" t="str">
        <f t="shared" ref="AB1532:AB1563" si="218">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9">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0">IF(AND(C1564="Smelter not listed",OR(LEN(D1564)=0,LEN(E1564)=0)),1,0)</f>
        <v>0</v>
      </c>
      <c r="AB1564" s="228" t="str">
        <f t="shared" ref="AB1564:AB1594" si="221">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9"/>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0"/>
        <v>0</v>
      </c>
      <c r="AB1594" s="228" t="str">
        <f t="shared" si="221"/>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2">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3">IF(AND(C1595="Smelter not listed",OR(LEN(D1595)=0,LEN(E1595)=0)),1,0)</f>
        <v>0</v>
      </c>
      <c r="AB1595" s="228" t="str">
        <f t="shared" ref="AB1595" si="224">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5">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6">IF(AND(C1596="Smelter not listed",OR(LEN(D1596)=0,LEN(E1596)=0)),1,0)</f>
        <v>0</v>
      </c>
      <c r="AB1596" s="228" t="str">
        <f t="shared" ref="AB1596:AB1627" si="227">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8">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29">IF(AND(C1628="Smelter not listed",OR(LEN(D1628)=0,LEN(E1628)=0)),1,0)</f>
        <v>0</v>
      </c>
      <c r="AB1628" s="228" t="str">
        <f t="shared" ref="AB1628:AB1658" si="230">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8"/>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29"/>
        <v>0</v>
      </c>
      <c r="AB1658" s="228" t="str">
        <f t="shared" si="230"/>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2">IF(AND(C1659="Smelter not listed",OR(LEN(D1659)=0,LEN(E1659)=0)),1,0)</f>
        <v>0</v>
      </c>
      <c r="AB1659" s="228" t="str">
        <f t="shared" ref="AB1659" si="233">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4">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5">IF(AND(C1660="Smelter not listed",OR(LEN(D1660)=0,LEN(E1660)=0)),1,0)</f>
        <v>0</v>
      </c>
      <c r="AB1660" s="228" t="str">
        <f t="shared" ref="AB1660:AB1691" si="236">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7">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38">IF(AND(C1692="Smelter not listed",OR(LEN(D1692)=0,LEN(E1692)=0)),1,0)</f>
        <v>0</v>
      </c>
      <c r="AB1692" s="228" t="str">
        <f t="shared" ref="AB1692:AB1722" si="239">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7"/>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38"/>
        <v>0</v>
      </c>
      <c r="AB1722" s="228" t="str">
        <f t="shared" si="239"/>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0">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1">IF(AND(C1723="Smelter not listed",OR(LEN(D1723)=0,LEN(E1723)=0)),1,0)</f>
        <v>0</v>
      </c>
      <c r="AB1723" s="228" t="str">
        <f t="shared" ref="AB1723" si="242">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3">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4">IF(AND(C1724="Smelter not listed",OR(LEN(D1724)=0,LEN(E1724)=0)),1,0)</f>
        <v>0</v>
      </c>
      <c r="AB1724" s="228" t="str">
        <f t="shared" ref="AB1724:AB1755" si="245">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6">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47">IF(AND(C1756="Smelter not listed",OR(LEN(D1756)=0,LEN(E1756)=0)),1,0)</f>
        <v>0</v>
      </c>
      <c r="AB1756" s="228" t="str">
        <f t="shared" ref="AB1756:AB1786" si="248">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6"/>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47"/>
        <v>0</v>
      </c>
      <c r="AB1786" s="228" t="str">
        <f t="shared" si="248"/>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9">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0">IF(AND(C1787="Smelter not listed",OR(LEN(D1787)=0,LEN(E1787)=0)),1,0)</f>
        <v>0</v>
      </c>
      <c r="AB1787" s="228" t="str">
        <f t="shared" ref="AB1787" si="251">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2">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3">IF(AND(C1788="Smelter not listed",OR(LEN(D1788)=0,LEN(E1788)=0)),1,0)</f>
        <v>0</v>
      </c>
      <c r="AB1788" s="228" t="str">
        <f t="shared" ref="AB1788:AB1819" si="254">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5">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6">IF(AND(C1820="Smelter not listed",OR(LEN(D1820)=0,LEN(E1820)=0)),1,0)</f>
        <v>0</v>
      </c>
      <c r="AB1820" s="228" t="str">
        <f t="shared" ref="AB1820:AB1850" si="257">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5"/>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6"/>
        <v>0</v>
      </c>
      <c r="AB1850" s="228" t="str">
        <f t="shared" si="257"/>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8">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59">IF(AND(C1851="Smelter not listed",OR(LEN(D1851)=0,LEN(E1851)=0)),1,0)</f>
        <v>0</v>
      </c>
      <c r="AB1851" s="228" t="str">
        <f t="shared" ref="AB1851" si="260">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1">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2">IF(AND(C1852="Smelter not listed",OR(LEN(D1852)=0,LEN(E1852)=0)),1,0)</f>
        <v>0</v>
      </c>
      <c r="AB1852" s="228" t="str">
        <f t="shared" ref="AB1852:AB1883" si="263">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1"/>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2"/>
        <v>0</v>
      </c>
      <c r="AB1883" s="228" t="str">
        <f t="shared" si="263"/>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4">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5">IF(AND(C1884="Smelter not listed",OR(LEN(D1884)=0,LEN(E1884)=0)),1,0)</f>
        <v>0</v>
      </c>
      <c r="AB1884" s="228" t="str">
        <f t="shared" ref="AB1884:AB1914" si="266">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4"/>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5"/>
        <v>0</v>
      </c>
      <c r="AB1914" s="228" t="str">
        <f t="shared" si="266"/>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7">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68">IF(AND(C1915="Smelter not listed",OR(LEN(D1915)=0,LEN(E1915)=0)),1,0)</f>
        <v>0</v>
      </c>
      <c r="AB1915" s="228" t="str">
        <f t="shared" ref="AB1915" si="269">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1">IF(AND(C1916="Smelter not listed",OR(LEN(D1916)=0,LEN(E1916)=0)),1,0)</f>
        <v>0</v>
      </c>
      <c r="AB1916" s="228" t="str">
        <f t="shared" ref="AB1916:AB1947" si="272">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1"/>
        <v>0</v>
      </c>
      <c r="AB1947" s="228" t="str">
        <f t="shared" si="272"/>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4">IF(AND(C1948="Smelter not listed",OR(LEN(D1948)=0,LEN(E1948)=0)),1,0)</f>
        <v>0</v>
      </c>
      <c r="AB1948" s="228" t="str">
        <f t="shared" ref="AB1948:AB1978" si="275">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4"/>
        <v>0</v>
      </c>
      <c r="AB1978" s="228" t="str">
        <f t="shared" si="275"/>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6">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77">IF(AND(C1979="Smelter not listed",OR(LEN(D1979)=0,LEN(E1979)=0)),1,0)</f>
        <v>0</v>
      </c>
      <c r="AB1979" s="228" t="str">
        <f t="shared" ref="AB1979" si="278">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9">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0">IF(AND(C1980="Smelter not listed",OR(LEN(D1980)=0,LEN(E1980)=0)),1,0)</f>
        <v>0</v>
      </c>
      <c r="AB1980" s="228" t="str">
        <f t="shared" ref="AB1980:AB2011" si="281">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9"/>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0"/>
        <v>0</v>
      </c>
      <c r="AB2011" s="228" t="str">
        <f t="shared" si="281"/>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2">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3">IF(AND(C2012="Smelter not listed",OR(LEN(D2012)=0,LEN(E2012)=0)),1,0)</f>
        <v>0</v>
      </c>
      <c r="AB2012" s="228" t="str">
        <f t="shared" ref="AB2012:AB2042" si="284">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2"/>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3"/>
        <v>0</v>
      </c>
      <c r="AB2042" s="228" t="str">
        <f t="shared" si="284"/>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5">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6">IF(AND(C2043="Smelter not listed",OR(LEN(D2043)=0,LEN(E2043)=0)),1,0)</f>
        <v>0</v>
      </c>
      <c r="AB2043" s="228" t="str">
        <f t="shared" ref="AB2043" si="287">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8">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89">IF(AND(C2044="Smelter not listed",OR(LEN(D2044)=0,LEN(E2044)=0)),1,0)</f>
        <v>0</v>
      </c>
      <c r="AB2044" s="228" t="str">
        <f t="shared" ref="AB2044:AB2075" si="290">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8"/>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89"/>
        <v>0</v>
      </c>
      <c r="AB2075" s="228" t="str">
        <f t="shared" si="290"/>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1">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2">IF(AND(C2076="Smelter not listed",OR(LEN(D2076)=0,LEN(E2076)=0)),1,0)</f>
        <v>0</v>
      </c>
      <c r="AB2076" s="228" t="str">
        <f t="shared" ref="AB2076:AB2106" si="293">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1"/>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2"/>
        <v>0</v>
      </c>
      <c r="AB2106" s="228" t="str">
        <f t="shared" si="293"/>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4">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5">IF(AND(C2107="Smelter not listed",OR(LEN(D2107)=0,LEN(E2107)=0)),1,0)</f>
        <v>0</v>
      </c>
      <c r="AB2107" s="228" t="str">
        <f t="shared" ref="AB2107" si="296">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7">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98">IF(AND(C2108="Smelter not listed",OR(LEN(D2108)=0,LEN(E2108)=0)),1,0)</f>
        <v>0</v>
      </c>
      <c r="AB2108" s="228" t="str">
        <f t="shared" ref="AB2108:AB2139" si="299">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7"/>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98"/>
        <v>0</v>
      </c>
      <c r="AB2139" s="228" t="str">
        <f t="shared" si="299"/>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0">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1">IF(AND(C2140="Smelter not listed",OR(LEN(D2140)=0,LEN(E2140)=0)),1,0)</f>
        <v>0</v>
      </c>
      <c r="AB2140" s="228" t="str">
        <f t="shared" ref="AB2140:AB2170" si="302">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0"/>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1"/>
        <v>0</v>
      </c>
      <c r="AB2170" s="228" t="str">
        <f t="shared" si="302"/>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3">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4">IF(AND(C2171="Smelter not listed",OR(LEN(D2171)=0,LEN(E2171)=0)),1,0)</f>
        <v>0</v>
      </c>
      <c r="AB2171" s="228" t="str">
        <f t="shared" ref="AB2171" si="305">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6">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07">IF(AND(C2172="Smelter not listed",OR(LEN(D2172)=0,LEN(E2172)=0)),1,0)</f>
        <v>0</v>
      </c>
      <c r="AB2172" s="228" t="str">
        <f t="shared" ref="AB2172:AB2203" si="308">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6"/>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07"/>
        <v>0</v>
      </c>
      <c r="AB2203" s="228" t="str">
        <f t="shared" si="308"/>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9">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0">IF(AND(C2204="Smelter not listed",OR(LEN(D2204)=0,LEN(E2204)=0)),1,0)</f>
        <v>0</v>
      </c>
      <c r="AB2204" s="228" t="str">
        <f t="shared" ref="AB2204:AB2234" si="311">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9"/>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0"/>
        <v>0</v>
      </c>
      <c r="AB2234" s="228" t="str">
        <f t="shared" si="311"/>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2">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3">IF(AND(C2235="Smelter not listed",OR(LEN(D2235)=0,LEN(E2235)=0)),1,0)</f>
        <v>0</v>
      </c>
      <c r="AB2235" s="228" t="str">
        <f t="shared" ref="AB2235" si="314">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5">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6">IF(AND(C2236="Smelter not listed",OR(LEN(D2236)=0,LEN(E2236)=0)),1,0)</f>
        <v>0</v>
      </c>
      <c r="AB2236" s="228" t="str">
        <f t="shared" ref="AB2236:AB2267" si="317">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5"/>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6"/>
        <v>0</v>
      </c>
      <c r="AB2267" s="228" t="str">
        <f t="shared" si="317"/>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8">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19">IF(AND(C2268="Smelter not listed",OR(LEN(D2268)=0,LEN(E2268)=0)),1,0)</f>
        <v>0</v>
      </c>
      <c r="AB2268" s="228" t="str">
        <f t="shared" ref="AB2268:AB2298" si="320">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8"/>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19"/>
        <v>0</v>
      </c>
      <c r="AB2298" s="228" t="str">
        <f t="shared" si="320"/>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2">IF(AND(C2299="Smelter not listed",OR(LEN(D2299)=0,LEN(E2299)=0)),1,0)</f>
        <v>0</v>
      </c>
      <c r="AB2299" s="228" t="str">
        <f t="shared" ref="AB2299" si="323">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4">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5">IF(AND(C2300="Smelter not listed",OR(LEN(D2300)=0,LEN(E2300)=0)),1,0)</f>
        <v>0</v>
      </c>
      <c r="AB2300" s="228" t="str">
        <f t="shared" ref="AB2300:AB2331" si="326">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4"/>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5"/>
        <v>0</v>
      </c>
      <c r="AB2331" s="228" t="str">
        <f t="shared" si="326"/>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7">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28">IF(AND(C2332="Smelter not listed",OR(LEN(D2332)=0,LEN(E2332)=0)),1,0)</f>
        <v>0</v>
      </c>
      <c r="AB2332" s="228" t="str">
        <f t="shared" ref="AB2332:AB2362" si="329">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7"/>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28"/>
        <v>0</v>
      </c>
      <c r="AB2362" s="228" t="str">
        <f t="shared" si="329"/>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0">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1">IF(AND(C2363="Smelter not listed",OR(LEN(D2363)=0,LEN(E2363)=0)),1,0)</f>
        <v>0</v>
      </c>
      <c r="AB2363" s="228" t="str">
        <f t="shared" ref="AB2363" si="332">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3">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4">IF(AND(C2364="Smelter not listed",OR(LEN(D2364)=0,LEN(E2364)=0)),1,0)</f>
        <v>0</v>
      </c>
      <c r="AB2364" s="228" t="str">
        <f t="shared" ref="AB2364:AB2395" si="335">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3"/>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4"/>
        <v>0</v>
      </c>
      <c r="AB2395" s="228" t="str">
        <f t="shared" si="335"/>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6">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37">IF(AND(C2396="Smelter not listed",OR(LEN(D2396)=0,LEN(E2396)=0)),1,0)</f>
        <v>0</v>
      </c>
      <c r="AB2396" s="228" t="str">
        <f t="shared" ref="AB2396:AB2426" si="338">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6"/>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37"/>
        <v>0</v>
      </c>
      <c r="AB2426" s="228" t="str">
        <f t="shared" si="338"/>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9">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0">IF(AND(C2427="Smelter not listed",OR(LEN(D2427)=0,LEN(E2427)=0)),1,0)</f>
        <v>0</v>
      </c>
      <c r="AB2427" s="228" t="str">
        <f t="shared" ref="AB2427" si="341">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2">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3">IF(AND(C2428="Smelter not listed",OR(LEN(D2428)=0,LEN(E2428)=0)),1,0)</f>
        <v>0</v>
      </c>
      <c r="AB2428" s="228" t="str">
        <f t="shared" ref="AB2428:AB2459" si="344">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2"/>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3"/>
        <v>0</v>
      </c>
      <c r="AB2459" s="228" t="str">
        <f t="shared" si="344"/>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5">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6">IF(AND(C2460="Smelter not listed",OR(LEN(D2460)=0,LEN(E2460)=0)),1,0)</f>
        <v>0</v>
      </c>
      <c r="AB2460" s="228" t="str">
        <f t="shared" ref="AB2460:AB2490" si="347">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5"/>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si="347"/>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8">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 t="shared" ref="AB2491" si="349">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6"/>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0">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1">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1"/>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1"/>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03D07A-4F54-47EC-8853-452C5ABF2AC2}"/>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tecnotron elektronik gmbh</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Unternehmensweit</v>
      </c>
      <c r="C6" s="89" t="str">
        <f ca="1">IF(H6=1,J6,I6)</f>
        <v>Vollständig</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Alex Weyerich</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aweyerich@tecnotron.de</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+49(0)8389/9200-203</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Alex Weyerich</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aweyerich@tecnotron.de</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45111</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
      <c r="A13" s="89" t="str">
        <f ca="1">Declaration!B25</f>
        <v>1) Wird absichtlich ein 3TG-Mineral im Herstellungsprozess verwendet oder in das/die Produkt(e) aufgenommen? (*)</v>
      </c>
      <c r="B13" s="92"/>
      <c r="C13" s="92"/>
      <c r="D13" s="96"/>
      <c r="E13" s="20" t="s">
        <v>806</v>
      </c>
      <c r="F13" s="93"/>
      <c r="H13" s="19">
        <f t="shared" si="3"/>
        <v>0</v>
      </c>
    </row>
    <row r="14" spans="1:10" ht="26.4">
      <c r="A14" s="90" t="str">
        <f ca="1">Declaration!B26</f>
        <v xml:space="preserve">Tantal  </v>
      </c>
      <c r="B14" s="89" t="str">
        <f>Declaration!D26</f>
        <v>No</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0.4">
      <c r="A18" s="89" t="str">
        <f ca="1">Declaration!B31</f>
        <v>2) Liegen in dem/den Produkt(en) 3TG-Rückstände vor?  (*)</v>
      </c>
      <c r="B18" s="92"/>
      <c r="C18" s="92"/>
      <c r="D18" s="96"/>
      <c r="E18" s="20" t="s">
        <v>804</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803</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803</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803</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No</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803</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803</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1302</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1302</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1302</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89" t="str">
        <f ca="1">Declaration!B55</f>
        <v>6) Wie hoch ist der Prozentsatz an Lieferanten, die auf Ihre Lieferkettenumfrage geantwortet haben? (*)</v>
      </c>
      <c r="B38" s="92"/>
      <c r="C38" s="92"/>
      <c r="D38" s="96"/>
      <c r="E38" s="20" t="s">
        <v>803</v>
      </c>
      <c r="F38" s="93"/>
    </row>
    <row r="39" spans="1:10" ht="26.4">
      <c r="A39" s="90" t="str">
        <f ca="1">Declaration!B56</f>
        <v xml:space="preserve">Tantal  </v>
      </c>
      <c r="B39" s="268">
        <f>IF(AND($B$14="Yes",$B$19="Yes"),Declaration!D56,0)</f>
        <v>0</v>
      </c>
      <c r="C39" s="89" t="str">
        <f ca="1">IF(H39=1,J39,I39)</f>
        <v>Vollständig</v>
      </c>
      <c r="D39" s="261" t="str">
        <f>IF(H39=1,"Click here to answer question 6 for Tantalum","")</f>
        <v/>
      </c>
      <c r="E39" s="20" t="s">
        <v>802</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4">
      <c r="A40" s="90" t="str">
        <f ca="1">Declaration!B57</f>
        <v>Zinn  (*)</v>
      </c>
      <c r="B40" s="268" t="str">
        <f>IF(AND($B$15="Yes",$B$20="Yes"),Declaration!D57,0)</f>
        <v>100%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4">
      <c r="A41" s="90" t="str">
        <f ca="1">Declaration!B58</f>
        <v xml:space="preserve">Gold  </v>
      </c>
      <c r="B41" s="268">
        <f>IF(AND($B$16="Yes",$B$21="Yes"),Declaration!D58,0)</f>
        <v>0</v>
      </c>
      <c r="C41" s="89" t="str">
        <f ca="1">IF(H41=1,J41,I41)</f>
        <v>Vollständig</v>
      </c>
      <c r="D41" s="261" t="str">
        <f>IF(H41=1,"Click here to answer question 6 for Gold","")</f>
        <v/>
      </c>
      <c r="E41" s="20" t="s">
        <v>802</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4">
      <c r="A42" s="90" t="str">
        <f ca="1">Declaration!B59</f>
        <v xml:space="preserve">Wolfram  </v>
      </c>
      <c r="B42" s="268">
        <f>IF(AND($B$17="Yes",$B$22="Yes"),Declaration!D59,0)</f>
        <v>0</v>
      </c>
      <c r="C42" s="89" t="str">
        <f ca="1">IF(H42=1,J42,I42)</f>
        <v>Vollständig</v>
      </c>
      <c r="D42" s="261" t="str">
        <f>IF(H42=1,"Click here to answer question 6 for Tungsten","")</f>
        <v/>
      </c>
      <c r="E42" s="20" t="s">
        <v>802</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0.4">
      <c r="A43" s="89" t="str">
        <f ca="1">Declaration!B61</f>
        <v>7) Haben Sie alle Schmelzhütten ermittelt, die das 3TG-Mineral für Ihre Lieferkette bereitstellen?  (*)</v>
      </c>
      <c r="B43" s="92"/>
      <c r="C43" s="92"/>
      <c r="D43" s="96"/>
      <c r="E43" s="20" t="s">
        <v>804</v>
      </c>
      <c r="F43" s="93"/>
    </row>
    <row r="44" spans="1:10" ht="51.6">
      <c r="A44" s="90" t="str">
        <f ca="1">Declaration!B62</f>
        <v xml:space="preserve">Tantal  </v>
      </c>
      <c r="B44" s="89">
        <f>IF(AND($B$14="Yes",$B$19="Yes"),Declaration!D62,0)</f>
        <v>0</v>
      </c>
      <c r="C44" s="89" t="str">
        <f ca="1">IF(H44=1,J44,I44)</f>
        <v>Vollständig</v>
      </c>
      <c r="D44" s="260" t="str">
        <f>IF(H44=1,"Click here to answer question 7 for Tantalum","")</f>
        <v/>
      </c>
      <c r="E44" s="20" t="s">
        <v>1298</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90" t="str">
        <f ca="1">Declaration!B64</f>
        <v xml:space="preserve">Gold  </v>
      </c>
      <c r="B46" s="89">
        <f>IF(AND($B$16="Yes",$B$21="Yes"),Declaration!D64,0)</f>
        <v>0</v>
      </c>
      <c r="C46" s="89" t="str">
        <f ca="1">IF(H46=1,J46,I46)</f>
        <v>Vollständig</v>
      </c>
      <c r="D46" s="260" t="str">
        <f>IF(H46=1,"Click here to answer question 7 for Gold","")</f>
        <v/>
      </c>
      <c r="E46" s="20" t="s">
        <v>1298</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90" t="str">
        <f ca="1">Declaration!B65</f>
        <v xml:space="preserve">Wolfram  </v>
      </c>
      <c r="B47" s="89">
        <f>IF(AND($B$17="Yes",$B$22="Yes"),Declaration!D65,0)</f>
        <v>0</v>
      </c>
      <c r="C47" s="89" t="str">
        <f ca="1">IF(H47=1,J47,I47)</f>
        <v>Vollständig</v>
      </c>
      <c r="D47" s="260" t="str">
        <f>IF(H47=1,"Click here to answer question 7 for Tungsten","")</f>
        <v/>
      </c>
      <c r="E47" s="20" t="s">
        <v>1298</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803</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803</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803</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2">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549999999999997" customHeight="1">
      <c r="A56" s="89" t="s">
        <v>5</v>
      </c>
      <c r="B56" s="89" t="str">
        <f>Declaration!G77</f>
        <v>https://www.tecnotron.de/de/unternehmen/ueber-uns/dokumente/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0.4">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39">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4.4"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27.6">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Wipper, Peter</cp:lastModifiedBy>
  <cp:lastPrinted>2015-04-21T20:47:43Z</cp:lastPrinted>
  <dcterms:created xsi:type="dcterms:W3CDTF">2010-06-21T21:00:23Z</dcterms:created>
  <dcterms:modified xsi:type="dcterms:W3CDTF">2023-07-04T13:29:33Z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